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16600" yWindow="500" windowWidth="28100" windowHeight="24440" tabRatio="500"/>
  </bookViews>
  <sheets>
    <sheet name="Rand#'s" sheetId="1" r:id="rId1"/>
  </sheets>
  <definedNames>
    <definedName name="_xlnm.Print_Area" localSheetId="0">'Rand#''s'!$A$1:$P$48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2" i="1" l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V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3" i="1"/>
  <c r="W3" i="1"/>
  <c r="X3" i="1"/>
  <c r="Y3" i="1"/>
  <c r="Z3" i="1"/>
  <c r="W4" i="1"/>
  <c r="X4" i="1"/>
  <c r="Y4" i="1"/>
  <c r="Z4" i="1"/>
  <c r="W5" i="1"/>
  <c r="X5" i="1"/>
  <c r="Y5" i="1"/>
  <c r="Z5" i="1"/>
  <c r="W6" i="1"/>
  <c r="X6" i="1"/>
  <c r="Y6" i="1"/>
  <c r="Z6" i="1"/>
  <c r="W7" i="1"/>
  <c r="X7" i="1"/>
  <c r="Y7" i="1"/>
  <c r="Z7" i="1"/>
  <c r="W8" i="1"/>
  <c r="X8" i="1"/>
  <c r="Y8" i="1"/>
  <c r="Z8" i="1"/>
  <c r="W9" i="1"/>
  <c r="X9" i="1"/>
  <c r="Y9" i="1"/>
  <c r="Z9" i="1"/>
  <c r="W10" i="1"/>
  <c r="X10" i="1"/>
  <c r="Y10" i="1"/>
  <c r="Z10" i="1"/>
  <c r="W11" i="1"/>
  <c r="X11" i="1"/>
  <c r="Y11" i="1"/>
  <c r="Z11" i="1"/>
  <c r="W12" i="1"/>
  <c r="X12" i="1"/>
  <c r="Y12" i="1"/>
  <c r="Z12" i="1"/>
  <c r="W13" i="1"/>
  <c r="X13" i="1"/>
  <c r="Y13" i="1"/>
  <c r="Z13" i="1"/>
  <c r="W14" i="1"/>
  <c r="X14" i="1"/>
  <c r="Y14" i="1"/>
  <c r="Z14" i="1"/>
  <c r="W15" i="1"/>
  <c r="X15" i="1"/>
  <c r="Y15" i="1"/>
  <c r="Z15" i="1"/>
  <c r="W16" i="1"/>
  <c r="X16" i="1"/>
  <c r="Y16" i="1"/>
  <c r="Z16" i="1"/>
  <c r="W17" i="1"/>
  <c r="X17" i="1"/>
  <c r="Y17" i="1"/>
  <c r="Z17" i="1"/>
  <c r="W18" i="1"/>
  <c r="X18" i="1"/>
  <c r="Y18" i="1"/>
  <c r="Z18" i="1"/>
  <c r="W19" i="1"/>
  <c r="X19" i="1"/>
  <c r="Y19" i="1"/>
  <c r="Z19" i="1"/>
  <c r="W20" i="1"/>
  <c r="X20" i="1"/>
  <c r="Y20" i="1"/>
  <c r="Z20" i="1"/>
  <c r="W21" i="1"/>
  <c r="X21" i="1"/>
  <c r="Y21" i="1"/>
  <c r="Z21" i="1"/>
  <c r="W22" i="1"/>
  <c r="X22" i="1"/>
  <c r="Y22" i="1"/>
  <c r="Z22" i="1"/>
  <c r="W23" i="1"/>
  <c r="X23" i="1"/>
  <c r="Y23" i="1"/>
  <c r="Z23" i="1"/>
  <c r="W24" i="1"/>
  <c r="X24" i="1"/>
  <c r="Y24" i="1"/>
  <c r="Z24" i="1"/>
  <c r="W25" i="1"/>
  <c r="X25" i="1"/>
  <c r="Y25" i="1"/>
  <c r="Z25" i="1"/>
  <c r="W26" i="1"/>
  <c r="X26" i="1"/>
  <c r="Y26" i="1"/>
  <c r="Z26" i="1"/>
  <c r="W27" i="1"/>
  <c r="X27" i="1"/>
  <c r="Y27" i="1"/>
  <c r="Z27" i="1"/>
  <c r="W28" i="1"/>
  <c r="X28" i="1"/>
  <c r="Y28" i="1"/>
  <c r="Z28" i="1"/>
  <c r="W29" i="1"/>
  <c r="X29" i="1"/>
  <c r="Y29" i="1"/>
  <c r="Z29" i="1"/>
  <c r="W30" i="1"/>
  <c r="X30" i="1"/>
  <c r="Y30" i="1"/>
  <c r="Z30" i="1"/>
  <c r="W31" i="1"/>
  <c r="X31" i="1"/>
  <c r="Y31" i="1"/>
  <c r="Z31" i="1"/>
  <c r="W32" i="1"/>
  <c r="X32" i="1"/>
  <c r="Y32" i="1"/>
  <c r="Z32" i="1"/>
  <c r="W33" i="1"/>
  <c r="X33" i="1"/>
  <c r="Y33" i="1"/>
  <c r="Z33" i="1"/>
  <c r="W34" i="1"/>
  <c r="X34" i="1"/>
  <c r="Y34" i="1"/>
  <c r="Z34" i="1"/>
  <c r="W35" i="1"/>
  <c r="X35" i="1"/>
  <c r="Y35" i="1"/>
  <c r="Z35" i="1"/>
  <c r="W36" i="1"/>
  <c r="X36" i="1"/>
  <c r="Y36" i="1"/>
  <c r="Z36" i="1"/>
  <c r="W37" i="1"/>
  <c r="X37" i="1"/>
  <c r="Y37" i="1"/>
  <c r="Z37" i="1"/>
  <c r="W38" i="1"/>
  <c r="X38" i="1"/>
  <c r="Y38" i="1"/>
  <c r="Z38" i="1"/>
  <c r="W39" i="1"/>
  <c r="X39" i="1"/>
  <c r="Y39" i="1"/>
  <c r="Z39" i="1"/>
  <c r="W40" i="1"/>
  <c r="X40" i="1"/>
  <c r="Y40" i="1"/>
  <c r="Z40" i="1"/>
  <c r="W41" i="1"/>
  <c r="X41" i="1"/>
  <c r="Y41" i="1"/>
  <c r="Z41" i="1"/>
  <c r="W2" i="1"/>
  <c r="X2" i="1"/>
  <c r="Y2" i="1"/>
  <c r="Z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AA2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3" i="1"/>
  <c r="N3" i="1"/>
  <c r="K3" i="1"/>
  <c r="K4" i="1"/>
  <c r="K5" i="1"/>
  <c r="K6" i="1"/>
  <c r="K7" i="1"/>
  <c r="K8" i="1"/>
  <c r="K9" i="1"/>
  <c r="K10" i="1"/>
  <c r="K11" i="1"/>
  <c r="K12" i="1"/>
  <c r="N13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N28" i="1"/>
  <c r="K28" i="1"/>
  <c r="K29" i="1"/>
  <c r="K30" i="1"/>
  <c r="K31" i="1"/>
  <c r="K32" i="1"/>
  <c r="K33" i="1"/>
  <c r="K34" i="1"/>
  <c r="K35" i="1"/>
  <c r="N36" i="1"/>
  <c r="K36" i="1"/>
  <c r="K37" i="1"/>
  <c r="K38" i="1"/>
  <c r="K39" i="1"/>
  <c r="K40" i="1"/>
  <c r="K41" i="1"/>
  <c r="N2" i="1"/>
  <c r="O2" i="1"/>
  <c r="K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2" i="1"/>
  <c r="E46" i="1"/>
  <c r="P43" i="1"/>
  <c r="B36" i="1"/>
  <c r="C36" i="1"/>
  <c r="D36" i="1"/>
  <c r="N37" i="1"/>
  <c r="B37" i="1"/>
  <c r="C37" i="1"/>
  <c r="D37" i="1"/>
  <c r="N38" i="1"/>
  <c r="B38" i="1"/>
  <c r="C38" i="1"/>
  <c r="D38" i="1"/>
  <c r="N39" i="1"/>
  <c r="B39" i="1"/>
  <c r="C39" i="1"/>
  <c r="D39" i="1"/>
  <c r="N40" i="1"/>
  <c r="B40" i="1"/>
  <c r="C40" i="1"/>
  <c r="D40" i="1"/>
  <c r="N41" i="1"/>
  <c r="B41" i="1"/>
  <c r="C41" i="1"/>
  <c r="D41" i="1"/>
  <c r="D2" i="1"/>
  <c r="D3" i="1"/>
  <c r="N4" i="1"/>
  <c r="D4" i="1"/>
  <c r="N5" i="1"/>
  <c r="D5" i="1"/>
  <c r="N6" i="1"/>
  <c r="D6" i="1"/>
  <c r="N7" i="1"/>
  <c r="D7" i="1"/>
  <c r="N8" i="1"/>
  <c r="D8" i="1"/>
  <c r="N9" i="1"/>
  <c r="D9" i="1"/>
  <c r="N10" i="1"/>
  <c r="D10" i="1"/>
  <c r="N11" i="1"/>
  <c r="D11" i="1"/>
  <c r="N12" i="1"/>
  <c r="D12" i="1"/>
  <c r="D13" i="1"/>
  <c r="N14" i="1"/>
  <c r="D14" i="1"/>
  <c r="N15" i="1"/>
  <c r="D15" i="1"/>
  <c r="N16" i="1"/>
  <c r="D16" i="1"/>
  <c r="N17" i="1"/>
  <c r="D17" i="1"/>
  <c r="N18" i="1"/>
  <c r="D18" i="1"/>
  <c r="N19" i="1"/>
  <c r="D19" i="1"/>
  <c r="N20" i="1"/>
  <c r="D20" i="1"/>
  <c r="N21" i="1"/>
  <c r="D21" i="1"/>
  <c r="N22" i="1"/>
  <c r="D22" i="1"/>
  <c r="N23" i="1"/>
  <c r="D23" i="1"/>
  <c r="N24" i="1"/>
  <c r="D24" i="1"/>
  <c r="N25" i="1"/>
  <c r="D25" i="1"/>
  <c r="N26" i="1"/>
  <c r="D26" i="1"/>
  <c r="N27" i="1"/>
  <c r="D27" i="1"/>
  <c r="D28" i="1"/>
  <c r="N29" i="1"/>
  <c r="D29" i="1"/>
  <c r="N30" i="1"/>
  <c r="D30" i="1"/>
  <c r="N31" i="1"/>
  <c r="D31" i="1"/>
  <c r="N32" i="1"/>
  <c r="D32" i="1"/>
  <c r="N33" i="1"/>
  <c r="D33" i="1"/>
  <c r="N34" i="1"/>
  <c r="D34" i="1"/>
  <c r="N35" i="1"/>
  <c r="D35" i="1"/>
  <c r="P46" i="1"/>
  <c r="R46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2" i="1"/>
  <c r="I44" i="1" a="1"/>
  <c r="I44" i="1"/>
  <c r="L44" i="1"/>
  <c r="J44" i="1"/>
  <c r="K44" i="1"/>
  <c r="I57" i="1" a="1"/>
  <c r="I57" i="1"/>
  <c r="L57" i="1"/>
  <c r="K57" i="1"/>
  <c r="J57" i="1"/>
  <c r="I56" i="1" a="1"/>
  <c r="I56" i="1"/>
  <c r="L56" i="1"/>
  <c r="K56" i="1"/>
  <c r="J56" i="1"/>
  <c r="I55" i="1" a="1"/>
  <c r="I55" i="1"/>
  <c r="L55" i="1"/>
  <c r="K55" i="1"/>
  <c r="J55" i="1"/>
  <c r="I54" i="1" a="1"/>
  <c r="I54" i="1"/>
  <c r="L54" i="1"/>
  <c r="K54" i="1"/>
  <c r="J54" i="1"/>
  <c r="I53" i="1" a="1"/>
  <c r="I53" i="1"/>
  <c r="L53" i="1"/>
  <c r="K53" i="1"/>
  <c r="J53" i="1"/>
  <c r="I52" i="1" a="1"/>
  <c r="I52" i="1"/>
  <c r="L52" i="1"/>
  <c r="K52" i="1"/>
  <c r="J52" i="1"/>
  <c r="I51" i="1" a="1"/>
  <c r="I51" i="1"/>
  <c r="L51" i="1"/>
  <c r="K51" i="1"/>
  <c r="J51" i="1"/>
  <c r="I50" i="1" a="1"/>
  <c r="I50" i="1"/>
  <c r="L50" i="1"/>
  <c r="K50" i="1"/>
  <c r="J50" i="1"/>
  <c r="I49" i="1" a="1"/>
  <c r="I49" i="1"/>
  <c r="L49" i="1"/>
  <c r="K49" i="1"/>
  <c r="J49" i="1"/>
  <c r="I48" i="1" a="1"/>
  <c r="I48" i="1"/>
  <c r="L48" i="1"/>
  <c r="K48" i="1"/>
  <c r="J48" i="1"/>
  <c r="I47" i="1" a="1"/>
  <c r="I47" i="1"/>
  <c r="L47" i="1"/>
  <c r="K47" i="1"/>
  <c r="J47" i="1"/>
  <c r="I46" i="1" a="1"/>
  <c r="I46" i="1"/>
  <c r="L46" i="1"/>
  <c r="K46" i="1"/>
  <c r="J46" i="1"/>
  <c r="I45" i="1" a="1"/>
  <c r="I45" i="1"/>
  <c r="L45" i="1"/>
  <c r="K45" i="1"/>
  <c r="J45" i="1"/>
</calcChain>
</file>

<file path=xl/sharedStrings.xml><?xml version="1.0" encoding="utf-8"?>
<sst xmlns="http://schemas.openxmlformats.org/spreadsheetml/2006/main" count="40" uniqueCount="36">
  <si>
    <t>Tot</t>
  </si>
  <si>
    <t>Amnt</t>
  </si>
  <si>
    <t># = 0</t>
  </si>
  <si>
    <t>max</t>
  </si>
  <si>
    <t>a0</t>
  </si>
  <si>
    <t>d1</t>
  </si>
  <si>
    <t>d2</t>
  </si>
  <si>
    <t>Team #</t>
  </si>
  <si>
    <t>Cypher #</t>
  </si>
  <si>
    <t>Tot/2</t>
  </si>
  <si>
    <t>Tot/3</t>
  </si>
  <si>
    <t>Tot/4</t>
  </si>
  <si>
    <t>Root 1
Guess</t>
  </si>
  <si>
    <t>Root 2
Guess</t>
  </si>
  <si>
    <t>Multiplier</t>
  </si>
  <si>
    <t>x^3</t>
  </si>
  <si>
    <t>x^2</t>
  </si>
  <si>
    <t>x</t>
  </si>
  <si>
    <t>a3</t>
  </si>
  <si>
    <t>a2</t>
  </si>
  <si>
    <t>a1</t>
  </si>
  <si>
    <t>Correct?</t>
  </si>
  <si>
    <t>Blank</t>
  </si>
  <si>
    <r>
      <t xml:space="preserve">Public
Root  </t>
    </r>
    <r>
      <rPr>
        <b/>
        <sz val="9"/>
        <color theme="1"/>
        <rFont val="Calibri"/>
        <scheme val="minor"/>
      </rPr>
      <t>p</t>
    </r>
  </si>
  <si>
    <t>Rand1
Gen</t>
  </si>
  <si>
    <t>Rand2
Gen</t>
  </si>
  <si>
    <t>Public Root
Gen</t>
  </si>
  <si>
    <t>Rand1
frozen</t>
  </si>
  <si>
    <t>Rand2
frozen</t>
  </si>
  <si>
    <t>Public Root
frozen</t>
  </si>
  <si>
    <t>Duplicates</t>
  </si>
  <si>
    <t>Roots
Signature</t>
  </si>
  <si>
    <t>Bright Red fill = 0 payoff</t>
  </si>
  <si>
    <t>Light red fill = duplicated roots</t>
  </si>
  <si>
    <t>shrink window to hide cols M onward</t>
  </si>
  <si>
    <t>For solution: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</si>
</sst>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_);[Red]\(&quot;$&quot;#,##0.00\)"/>
  </numFmts>
  <fonts count="12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scheme val="minor"/>
    </font>
    <font>
      <b/>
      <sz val="10"/>
      <color theme="1"/>
      <name val="Calibri"/>
      <scheme val="minor"/>
    </font>
    <font>
      <sz val="9"/>
      <color theme="1"/>
      <name val="Calibri"/>
      <scheme val="minor"/>
    </font>
    <font>
      <b/>
      <sz val="9"/>
      <color theme="1"/>
      <name val="Calibri"/>
      <scheme val="minor"/>
    </font>
    <font>
      <sz val="9"/>
      <color theme="0" tint="-0.499984740745262"/>
      <name val="Calibri"/>
      <scheme val="minor"/>
    </font>
    <font>
      <sz val="9"/>
      <color rgb="FF3366FF"/>
      <name val="Calibri"/>
      <scheme val="minor"/>
    </font>
    <font>
      <b/>
      <sz val="9"/>
      <color rgb="FF3366FF"/>
      <name val="Calibri"/>
      <scheme val="minor"/>
    </font>
    <font>
      <b/>
      <sz val="9"/>
      <color rgb="FF00800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</borders>
  <cellStyleXfs count="10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3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4" xfId="0" applyFont="1" applyBorder="1" applyAlignment="1">
      <alignment horizontal="right"/>
    </xf>
    <xf numFmtId="0" fontId="6" fillId="0" borderId="2" xfId="0" applyFont="1" applyBorder="1" applyAlignment="1">
      <alignment wrapText="1"/>
    </xf>
    <xf numFmtId="0" fontId="7" fillId="2" borderId="4" xfId="0" applyFont="1" applyFill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 wrapText="1"/>
    </xf>
    <xf numFmtId="0" fontId="7" fillId="0" borderId="2" xfId="0" applyFont="1" applyBorder="1" applyAlignment="1">
      <alignment horizontal="right" wrapText="1"/>
    </xf>
    <xf numFmtId="0" fontId="8" fillId="2" borderId="0" xfId="0" applyFont="1" applyFill="1" applyAlignment="1"/>
    <xf numFmtId="0" fontId="6" fillId="5" borderId="0" xfId="0" applyFont="1" applyFill="1" applyAlignment="1"/>
    <xf numFmtId="0" fontId="7" fillId="0" borderId="2" xfId="0" applyFont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0" xfId="0" applyFont="1" applyAlignment="1"/>
    <xf numFmtId="0" fontId="9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0" fontId="11" fillId="4" borderId="3" xfId="0" applyFont="1" applyFill="1" applyBorder="1" applyAlignment="1">
      <alignment vertical="center"/>
    </xf>
    <xf numFmtId="0" fontId="11" fillId="4" borderId="2" xfId="0" applyFont="1" applyFill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164" fontId="6" fillId="0" borderId="10" xfId="0" applyNumberFormat="1" applyFont="1" applyBorder="1" applyAlignment="1">
      <alignment vertical="center"/>
    </xf>
    <xf numFmtId="0" fontId="6" fillId="0" borderId="4" xfId="0" applyFont="1" applyBorder="1" applyAlignment="1">
      <alignment horizontal="right" vertical="center"/>
    </xf>
    <xf numFmtId="164" fontId="7" fillId="0" borderId="2" xfId="0" applyNumberFormat="1" applyFont="1" applyBorder="1" applyAlignment="1">
      <alignment vertical="center"/>
    </xf>
    <xf numFmtId="164" fontId="6" fillId="0" borderId="3" xfId="0" applyNumberFormat="1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164" fontId="6" fillId="0" borderId="0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164" fontId="6" fillId="0" borderId="11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3" xfId="0" applyFont="1" applyBorder="1" applyAlignment="1">
      <alignment wrapText="1"/>
    </xf>
    <xf numFmtId="0" fontId="6" fillId="0" borderId="12" xfId="0" applyFont="1" applyBorder="1" applyAlignment="1">
      <alignment wrapText="1"/>
    </xf>
    <xf numFmtId="0" fontId="6" fillId="0" borderId="13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4" xfId="0" applyFont="1" applyBorder="1" applyAlignment="1">
      <alignment wrapText="1"/>
    </xf>
    <xf numFmtId="0" fontId="6" fillId="0" borderId="15" xfId="0" applyFont="1" applyBorder="1" applyAlignment="1">
      <alignment wrapText="1"/>
    </xf>
    <xf numFmtId="0" fontId="6" fillId="0" borderId="15" xfId="0" applyFont="1" applyBorder="1" applyAlignment="1"/>
    <xf numFmtId="0" fontId="6" fillId="0" borderId="16" xfId="0" applyFont="1" applyBorder="1" applyAlignment="1">
      <alignment vertical="center"/>
    </xf>
  </cellXfs>
  <cellStyles count="10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Normal" xfId="0" builtinId="0"/>
  </cellStyles>
  <dxfs count="7">
    <dxf>
      <font>
        <color theme="0"/>
      </font>
      <fill>
        <patternFill patternType="solid">
          <fgColor indexed="64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solid">
          <fgColor indexed="64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8"/>
  <sheetViews>
    <sheetView tabSelected="1" showRuler="0" zoomScale="150" zoomScaleNormal="150" zoomScalePageLayoutView="150" workbookViewId="0">
      <selection activeCell="O49" sqref="O49"/>
    </sheetView>
  </sheetViews>
  <sheetFormatPr baseColWidth="10" defaultRowHeight="14" x14ac:dyDescent="0"/>
  <cols>
    <col min="1" max="4" width="4" style="1" customWidth="1"/>
    <col min="5" max="5" width="5.33203125" style="1" customWidth="1"/>
    <col min="6" max="6" width="1.33203125" style="3" customWidth="1"/>
    <col min="7" max="7" width="6.33203125" style="1" customWidth="1"/>
    <col min="8" max="8" width="6" style="1" customWidth="1"/>
    <col min="9" max="9" width="6.1640625" style="3" customWidth="1"/>
    <col min="10" max="10" width="6.1640625" style="1" customWidth="1"/>
    <col min="11" max="11" width="6.33203125" style="1" customWidth="1"/>
    <col min="12" max="12" width="6.1640625" style="3" customWidth="1"/>
    <col min="13" max="13" width="2.1640625" style="3" customWidth="1"/>
    <col min="14" max="14" width="4.6640625" style="2" customWidth="1"/>
    <col min="15" max="15" width="4.6640625" style="1" customWidth="1"/>
    <col min="16" max="16" width="5.6640625" style="1" customWidth="1"/>
    <col min="17" max="17" width="1" style="1" customWidth="1"/>
    <col min="18" max="19" width="4.6640625" style="1" customWidth="1"/>
    <col min="20" max="22" width="7.6640625" style="1" customWidth="1"/>
    <col min="23" max="23" width="4.5" style="1" customWidth="1"/>
    <col min="24" max="24" width="4.6640625" style="1" customWidth="1"/>
    <col min="25" max="25" width="7.6640625" style="1" customWidth="1"/>
    <col min="26" max="26" width="7.33203125" style="1" customWidth="1"/>
    <col min="27" max="16384" width="10.83203125" style="1"/>
  </cols>
  <sheetData>
    <row r="1" spans="1:27" s="15" customFormat="1" ht="26" customHeight="1" thickBot="1">
      <c r="A1" s="4" t="s">
        <v>18</v>
      </c>
      <c r="B1" s="4" t="s">
        <v>19</v>
      </c>
      <c r="C1" s="4" t="s">
        <v>20</v>
      </c>
      <c r="D1" s="4" t="s">
        <v>4</v>
      </c>
      <c r="E1" s="5" t="s">
        <v>23</v>
      </c>
      <c r="F1" s="6"/>
      <c r="G1" s="7" t="s">
        <v>8</v>
      </c>
      <c r="H1" s="7" t="s">
        <v>7</v>
      </c>
      <c r="I1" s="8" t="s">
        <v>12</v>
      </c>
      <c r="J1" s="8" t="s">
        <v>13</v>
      </c>
      <c r="K1" s="9" t="s">
        <v>21</v>
      </c>
      <c r="L1" s="10" t="s">
        <v>22</v>
      </c>
      <c r="M1" s="11"/>
      <c r="N1" s="12" t="s">
        <v>5</v>
      </c>
      <c r="O1" s="13" t="s">
        <v>6</v>
      </c>
      <c r="P1" s="7" t="s">
        <v>1</v>
      </c>
      <c r="Q1" s="14"/>
      <c r="R1" s="5" t="s">
        <v>27</v>
      </c>
      <c r="S1" s="5" t="s">
        <v>28</v>
      </c>
      <c r="T1" s="5" t="s">
        <v>29</v>
      </c>
      <c r="U1" s="59" t="s">
        <v>31</v>
      </c>
      <c r="V1" s="56" t="s">
        <v>30</v>
      </c>
      <c r="W1" s="55" t="s">
        <v>24</v>
      </c>
      <c r="X1" s="5" t="s">
        <v>25</v>
      </c>
      <c r="Y1" s="60" t="s">
        <v>26</v>
      </c>
      <c r="Z1" s="60" t="s">
        <v>31</v>
      </c>
      <c r="AA1" s="61" t="s">
        <v>30</v>
      </c>
    </row>
    <row r="2" spans="1:27" s="31" customFormat="1" ht="11" customHeight="1" thickBot="1">
      <c r="A2" s="16">
        <v>1</v>
      </c>
      <c r="B2" s="17">
        <f t="shared" ref="B2:B41" si="0">E2+N2+O2</f>
        <v>0</v>
      </c>
      <c r="C2" s="17">
        <f t="shared" ref="C2:C41" si="1">E2*N2+N2*O2+O2*E2</f>
        <v>-43</v>
      </c>
      <c r="D2" s="18">
        <f t="shared" ref="D2:D41" si="2">E2*N2*O2</f>
        <v>42</v>
      </c>
      <c r="E2" s="19">
        <v>-1</v>
      </c>
      <c r="F2" s="20"/>
      <c r="G2" s="21">
        <v>2</v>
      </c>
      <c r="H2" s="22"/>
      <c r="I2" s="23"/>
      <c r="J2" s="24"/>
      <c r="K2" s="25" t="str">
        <f t="shared" ref="K2:K41" si="3">IF(AND(I2="",J2=""),"",IF(AND(MIN(I2:J2)=N2,MAX(I2:J2)=O2),1,0))</f>
        <v/>
      </c>
      <c r="L2" s="26"/>
      <c r="M2" s="27"/>
      <c r="N2" s="28">
        <f t="shared" ref="N2:N35" si="4">MIN(R2:S2)</f>
        <v>-6</v>
      </c>
      <c r="O2" s="29">
        <f t="shared" ref="O2:O35" si="5">MAX(R2:S2)</f>
        <v>7</v>
      </c>
      <c r="P2" s="30">
        <f>$O$48*O2</f>
        <v>1.75</v>
      </c>
      <c r="Q2" s="21"/>
      <c r="R2" s="21">
        <v>-6</v>
      </c>
      <c r="S2" s="21">
        <v>7</v>
      </c>
      <c r="T2" s="58">
        <v>-8</v>
      </c>
      <c r="U2" s="31">
        <f>R2*400+S2*20+T2</f>
        <v>-2268</v>
      </c>
      <c r="V2" s="62">
        <f>COUNTIF(U$2:U$41,U2)-1</f>
        <v>0</v>
      </c>
      <c r="W2" s="31">
        <f ca="1">ROUNDDOWN((RAND()-0.5)*19.99,0)</f>
        <v>9</v>
      </c>
      <c r="X2" s="31">
        <f ca="1">ROUNDDOWN(RAND()*9.99,0)</f>
        <v>7</v>
      </c>
      <c r="Y2" s="31">
        <f ca="1">ROUNDDOWN((RAND()-0.5)*19.99,0)</f>
        <v>-5</v>
      </c>
      <c r="Z2" s="31">
        <f ca="1">W2*400+X2*20+Y2</f>
        <v>3735</v>
      </c>
      <c r="AA2" s="31">
        <f ca="1">COUNTIF(Z$2:Z$41,Z2)-1</f>
        <v>0</v>
      </c>
    </row>
    <row r="3" spans="1:27" s="31" customFormat="1" ht="11" customHeight="1" thickBot="1">
      <c r="A3" s="32">
        <v>1</v>
      </c>
      <c r="B3" s="33">
        <f t="shared" si="0"/>
        <v>8</v>
      </c>
      <c r="C3" s="33">
        <f t="shared" si="1"/>
        <v>21</v>
      </c>
      <c r="D3" s="33">
        <f t="shared" si="2"/>
        <v>18</v>
      </c>
      <c r="E3" s="19">
        <v>3</v>
      </c>
      <c r="F3" s="34"/>
      <c r="G3" s="21">
        <v>3</v>
      </c>
      <c r="H3" s="22"/>
      <c r="I3" s="23"/>
      <c r="J3" s="24"/>
      <c r="K3" s="25" t="str">
        <f t="shared" si="3"/>
        <v/>
      </c>
      <c r="L3" s="26"/>
      <c r="M3" s="27"/>
      <c r="N3" s="28">
        <f t="shared" si="4"/>
        <v>2</v>
      </c>
      <c r="O3" s="29">
        <f t="shared" si="5"/>
        <v>3</v>
      </c>
      <c r="P3" s="30">
        <f t="shared" ref="P3:P41" si="6">$O$48*O3</f>
        <v>0.75</v>
      </c>
      <c r="Q3" s="21"/>
      <c r="R3" s="21">
        <v>2</v>
      </c>
      <c r="S3" s="21">
        <v>3</v>
      </c>
      <c r="T3" s="58">
        <v>-9</v>
      </c>
      <c r="U3" s="31">
        <f t="shared" ref="U3:U41" si="7">R3*400+S3*20+T3</f>
        <v>851</v>
      </c>
      <c r="V3" s="57">
        <f t="shared" ref="V3:V41" si="8">COUNTIF(U$2:U$41,U3)-1</f>
        <v>0</v>
      </c>
      <c r="W3" s="31">
        <f t="shared" ref="W3:W41" ca="1" si="9">ROUNDDOWN((RAND()-0.5)*19.99,0)</f>
        <v>-9</v>
      </c>
      <c r="X3" s="31">
        <f t="shared" ref="X3:X41" ca="1" si="10">ROUNDDOWN(RAND()*9.99,0)</f>
        <v>0</v>
      </c>
      <c r="Y3" s="31">
        <f t="shared" ref="Y3:Y41" ca="1" si="11">ROUNDDOWN((RAND()-0.5)*19.99,0)</f>
        <v>-9</v>
      </c>
      <c r="Z3" s="31">
        <f t="shared" ref="Z3:Z41" ca="1" si="12">W3*400+X3*20+Y3</f>
        <v>-3609</v>
      </c>
      <c r="AA3" s="31">
        <f t="shared" ref="AA3:AA41" ca="1" si="13">COUNTIF(Z$2:Z$41,Z3)-1</f>
        <v>0</v>
      </c>
    </row>
    <row r="4" spans="1:27" s="31" customFormat="1" ht="11" customHeight="1" thickBot="1">
      <c r="A4" s="16">
        <v>1</v>
      </c>
      <c r="B4" s="17">
        <f t="shared" si="0"/>
        <v>4</v>
      </c>
      <c r="C4" s="17">
        <f t="shared" si="1"/>
        <v>-32</v>
      </c>
      <c r="D4" s="18">
        <f t="shared" si="2"/>
        <v>0</v>
      </c>
      <c r="E4" s="19">
        <v>-4</v>
      </c>
      <c r="F4" s="20"/>
      <c r="G4" s="21">
        <v>4</v>
      </c>
      <c r="H4" s="22"/>
      <c r="I4" s="23"/>
      <c r="J4" s="24"/>
      <c r="K4" s="25" t="str">
        <f t="shared" si="3"/>
        <v/>
      </c>
      <c r="L4" s="26"/>
      <c r="M4" s="27"/>
      <c r="N4" s="28">
        <f t="shared" si="4"/>
        <v>0</v>
      </c>
      <c r="O4" s="29">
        <f t="shared" si="5"/>
        <v>8</v>
      </c>
      <c r="P4" s="30">
        <f t="shared" si="6"/>
        <v>2</v>
      </c>
      <c r="Q4" s="21"/>
      <c r="R4" s="21">
        <v>8</v>
      </c>
      <c r="S4" s="21">
        <v>0</v>
      </c>
      <c r="T4" s="58">
        <v>-3</v>
      </c>
      <c r="U4" s="31">
        <f t="shared" si="7"/>
        <v>3197</v>
      </c>
      <c r="V4" s="57">
        <f t="shared" si="8"/>
        <v>0</v>
      </c>
      <c r="W4" s="31">
        <f t="shared" ca="1" si="9"/>
        <v>-1</v>
      </c>
      <c r="X4" s="31">
        <f t="shared" ca="1" si="10"/>
        <v>6</v>
      </c>
      <c r="Y4" s="31">
        <f t="shared" ca="1" si="11"/>
        <v>-8</v>
      </c>
      <c r="Z4" s="31">
        <f t="shared" ca="1" si="12"/>
        <v>-288</v>
      </c>
      <c r="AA4" s="31">
        <f t="shared" ca="1" si="13"/>
        <v>0</v>
      </c>
    </row>
    <row r="5" spans="1:27" s="31" customFormat="1" ht="11" customHeight="1" thickBot="1">
      <c r="A5" s="32">
        <v>1</v>
      </c>
      <c r="B5" s="33">
        <f t="shared" si="0"/>
        <v>-3</v>
      </c>
      <c r="C5" s="33">
        <f t="shared" si="1"/>
        <v>-40</v>
      </c>
      <c r="D5" s="33">
        <f t="shared" si="2"/>
        <v>0</v>
      </c>
      <c r="E5" s="19">
        <v>-8</v>
      </c>
      <c r="F5" s="34"/>
      <c r="G5" s="21">
        <v>5</v>
      </c>
      <c r="H5" s="22"/>
      <c r="I5" s="23"/>
      <c r="J5" s="24"/>
      <c r="K5" s="25" t="str">
        <f t="shared" si="3"/>
        <v/>
      </c>
      <c r="L5" s="26"/>
      <c r="M5" s="27"/>
      <c r="N5" s="28">
        <f t="shared" si="4"/>
        <v>0</v>
      </c>
      <c r="O5" s="29">
        <f t="shared" si="5"/>
        <v>5</v>
      </c>
      <c r="P5" s="30">
        <f t="shared" si="6"/>
        <v>1.25</v>
      </c>
      <c r="Q5" s="21"/>
      <c r="R5" s="21">
        <v>0</v>
      </c>
      <c r="S5" s="21">
        <v>5</v>
      </c>
      <c r="T5" s="58">
        <v>-8</v>
      </c>
      <c r="U5" s="31">
        <f t="shared" si="7"/>
        <v>92</v>
      </c>
      <c r="V5" s="57">
        <f t="shared" si="8"/>
        <v>0</v>
      </c>
      <c r="W5" s="31">
        <f t="shared" ca="1" si="9"/>
        <v>9</v>
      </c>
      <c r="X5" s="31">
        <f t="shared" ca="1" si="10"/>
        <v>3</v>
      </c>
      <c r="Y5" s="31">
        <f t="shared" ca="1" si="11"/>
        <v>-5</v>
      </c>
      <c r="Z5" s="31">
        <f t="shared" ca="1" si="12"/>
        <v>3655</v>
      </c>
      <c r="AA5" s="31">
        <f t="shared" ca="1" si="13"/>
        <v>0</v>
      </c>
    </row>
    <row r="6" spans="1:27" s="31" customFormat="1" ht="11" customHeight="1" thickBot="1">
      <c r="A6" s="16">
        <v>1</v>
      </c>
      <c r="B6" s="17">
        <f t="shared" si="0"/>
        <v>16</v>
      </c>
      <c r="C6" s="17">
        <f t="shared" si="1"/>
        <v>85</v>
      </c>
      <c r="D6" s="18">
        <f t="shared" si="2"/>
        <v>150</v>
      </c>
      <c r="E6" s="19">
        <v>5</v>
      </c>
      <c r="F6" s="20"/>
      <c r="G6" s="21">
        <v>6</v>
      </c>
      <c r="H6" s="22"/>
      <c r="I6" s="23"/>
      <c r="J6" s="24"/>
      <c r="K6" s="25" t="str">
        <f t="shared" si="3"/>
        <v/>
      </c>
      <c r="L6" s="26"/>
      <c r="M6" s="27"/>
      <c r="N6" s="28">
        <f t="shared" si="4"/>
        <v>5</v>
      </c>
      <c r="O6" s="29">
        <f t="shared" si="5"/>
        <v>6</v>
      </c>
      <c r="P6" s="30">
        <f t="shared" si="6"/>
        <v>1.5</v>
      </c>
      <c r="Q6" s="21"/>
      <c r="R6" s="21">
        <v>6</v>
      </c>
      <c r="S6" s="21">
        <v>5</v>
      </c>
      <c r="T6" s="58">
        <v>9</v>
      </c>
      <c r="U6" s="31">
        <f t="shared" si="7"/>
        <v>2509</v>
      </c>
      <c r="V6" s="57">
        <f t="shared" si="8"/>
        <v>0</v>
      </c>
      <c r="W6" s="31">
        <f t="shared" ca="1" si="9"/>
        <v>7</v>
      </c>
      <c r="X6" s="31">
        <f t="shared" ca="1" si="10"/>
        <v>5</v>
      </c>
      <c r="Y6" s="31">
        <f t="shared" ca="1" si="11"/>
        <v>-2</v>
      </c>
      <c r="Z6" s="31">
        <f t="shared" ca="1" si="12"/>
        <v>2898</v>
      </c>
      <c r="AA6" s="31">
        <f t="shared" ca="1" si="13"/>
        <v>0</v>
      </c>
    </row>
    <row r="7" spans="1:27" s="31" customFormat="1" ht="11" customHeight="1" thickBot="1">
      <c r="A7" s="32">
        <v>1</v>
      </c>
      <c r="B7" s="33">
        <f t="shared" si="0"/>
        <v>-4</v>
      </c>
      <c r="C7" s="33">
        <f t="shared" si="1"/>
        <v>-37</v>
      </c>
      <c r="D7" s="33">
        <f t="shared" si="2"/>
        <v>40</v>
      </c>
      <c r="E7" s="19">
        <v>-1</v>
      </c>
      <c r="F7" s="34"/>
      <c r="G7" s="21">
        <v>7</v>
      </c>
      <c r="H7" s="22"/>
      <c r="I7" s="23"/>
      <c r="J7" s="24"/>
      <c r="K7" s="25" t="str">
        <f t="shared" si="3"/>
        <v/>
      </c>
      <c r="L7" s="26"/>
      <c r="M7" s="27"/>
      <c r="N7" s="28">
        <f t="shared" si="4"/>
        <v>-8</v>
      </c>
      <c r="O7" s="29">
        <f t="shared" si="5"/>
        <v>5</v>
      </c>
      <c r="P7" s="30">
        <f t="shared" si="6"/>
        <v>1.25</v>
      </c>
      <c r="Q7" s="21"/>
      <c r="R7" s="21">
        <v>-8</v>
      </c>
      <c r="S7" s="21">
        <v>5</v>
      </c>
      <c r="T7" s="58">
        <v>4</v>
      </c>
      <c r="U7" s="31">
        <f t="shared" si="7"/>
        <v>-3096</v>
      </c>
      <c r="V7" s="57">
        <f t="shared" si="8"/>
        <v>0</v>
      </c>
      <c r="W7" s="31">
        <f t="shared" ca="1" si="9"/>
        <v>0</v>
      </c>
      <c r="X7" s="31">
        <f t="shared" ca="1" si="10"/>
        <v>9</v>
      </c>
      <c r="Y7" s="31">
        <f t="shared" ca="1" si="11"/>
        <v>-6</v>
      </c>
      <c r="Z7" s="31">
        <f t="shared" ca="1" si="12"/>
        <v>174</v>
      </c>
      <c r="AA7" s="31">
        <f t="shared" ca="1" si="13"/>
        <v>0</v>
      </c>
    </row>
    <row r="8" spans="1:27" s="31" customFormat="1" ht="11" customHeight="1" thickBot="1">
      <c r="A8" s="16">
        <v>1</v>
      </c>
      <c r="B8" s="17">
        <f t="shared" si="0"/>
        <v>-7</v>
      </c>
      <c r="C8" s="17">
        <f t="shared" si="1"/>
        <v>-5</v>
      </c>
      <c r="D8" s="18">
        <f t="shared" si="2"/>
        <v>75</v>
      </c>
      <c r="E8" s="19">
        <v>-5</v>
      </c>
      <c r="F8" s="20"/>
      <c r="G8" s="21">
        <v>8</v>
      </c>
      <c r="H8" s="22"/>
      <c r="I8" s="23"/>
      <c r="J8" s="24"/>
      <c r="K8" s="25" t="str">
        <f t="shared" si="3"/>
        <v/>
      </c>
      <c r="L8" s="26"/>
      <c r="M8" s="27"/>
      <c r="N8" s="28">
        <f t="shared" si="4"/>
        <v>-5</v>
      </c>
      <c r="O8" s="29">
        <f t="shared" si="5"/>
        <v>3</v>
      </c>
      <c r="P8" s="30">
        <f t="shared" si="6"/>
        <v>0.75</v>
      </c>
      <c r="Q8" s="21"/>
      <c r="R8" s="21">
        <v>-5</v>
      </c>
      <c r="S8" s="21">
        <v>3</v>
      </c>
      <c r="T8" s="58">
        <v>4</v>
      </c>
      <c r="U8" s="31">
        <f t="shared" si="7"/>
        <v>-1936</v>
      </c>
      <c r="V8" s="57">
        <f t="shared" si="8"/>
        <v>0</v>
      </c>
      <c r="W8" s="31">
        <f t="shared" ca="1" si="9"/>
        <v>7</v>
      </c>
      <c r="X8" s="31">
        <f t="shared" ca="1" si="10"/>
        <v>7</v>
      </c>
      <c r="Y8" s="31">
        <f t="shared" ca="1" si="11"/>
        <v>8</v>
      </c>
      <c r="Z8" s="31">
        <f t="shared" ca="1" si="12"/>
        <v>2948</v>
      </c>
      <c r="AA8" s="31">
        <f t="shared" ca="1" si="13"/>
        <v>0</v>
      </c>
    </row>
    <row r="9" spans="1:27" s="31" customFormat="1" ht="11" customHeight="1" thickBot="1">
      <c r="A9" s="32">
        <v>1</v>
      </c>
      <c r="B9" s="33">
        <f t="shared" si="0"/>
        <v>4</v>
      </c>
      <c r="C9" s="33">
        <f t="shared" si="1"/>
        <v>-21</v>
      </c>
      <c r="D9" s="33">
        <f t="shared" si="2"/>
        <v>0</v>
      </c>
      <c r="E9" s="19">
        <v>-3</v>
      </c>
      <c r="F9" s="34"/>
      <c r="G9" s="21">
        <v>9</v>
      </c>
      <c r="H9" s="22"/>
      <c r="I9" s="23"/>
      <c r="J9" s="24"/>
      <c r="K9" s="25" t="str">
        <f t="shared" si="3"/>
        <v/>
      </c>
      <c r="L9" s="26"/>
      <c r="M9" s="27"/>
      <c r="N9" s="28">
        <f t="shared" si="4"/>
        <v>0</v>
      </c>
      <c r="O9" s="29">
        <f t="shared" si="5"/>
        <v>7</v>
      </c>
      <c r="P9" s="30">
        <f t="shared" si="6"/>
        <v>1.75</v>
      </c>
      <c r="Q9" s="21"/>
      <c r="R9" s="21">
        <v>7</v>
      </c>
      <c r="S9" s="21">
        <v>0</v>
      </c>
      <c r="T9" s="58">
        <v>-1</v>
      </c>
      <c r="U9" s="31">
        <f t="shared" si="7"/>
        <v>2799</v>
      </c>
      <c r="V9" s="57">
        <f t="shared" si="8"/>
        <v>0</v>
      </c>
      <c r="W9" s="31">
        <f t="shared" ca="1" si="9"/>
        <v>-8</v>
      </c>
      <c r="X9" s="31">
        <f t="shared" ca="1" si="10"/>
        <v>5</v>
      </c>
      <c r="Y9" s="31">
        <f t="shared" ca="1" si="11"/>
        <v>2</v>
      </c>
      <c r="Z9" s="31">
        <f t="shared" ca="1" si="12"/>
        <v>-3098</v>
      </c>
      <c r="AA9" s="31">
        <f t="shared" ca="1" si="13"/>
        <v>0</v>
      </c>
    </row>
    <row r="10" spans="1:27" s="31" customFormat="1" ht="11" customHeight="1" thickBot="1">
      <c r="A10" s="16">
        <v>1</v>
      </c>
      <c r="B10" s="17">
        <f t="shared" si="0"/>
        <v>8</v>
      </c>
      <c r="C10" s="17">
        <f t="shared" si="1"/>
        <v>-1</v>
      </c>
      <c r="D10" s="18">
        <f t="shared" si="2"/>
        <v>-8</v>
      </c>
      <c r="E10" s="19">
        <v>-1</v>
      </c>
      <c r="F10" s="20"/>
      <c r="G10" s="21">
        <v>10</v>
      </c>
      <c r="H10" s="22"/>
      <c r="I10" s="23"/>
      <c r="J10" s="24"/>
      <c r="K10" s="25" t="str">
        <f t="shared" si="3"/>
        <v/>
      </c>
      <c r="L10" s="26"/>
      <c r="M10" s="27"/>
      <c r="N10" s="28">
        <f t="shared" si="4"/>
        <v>1</v>
      </c>
      <c r="O10" s="29">
        <f t="shared" si="5"/>
        <v>8</v>
      </c>
      <c r="P10" s="30">
        <f t="shared" si="6"/>
        <v>2</v>
      </c>
      <c r="Q10" s="21"/>
      <c r="R10" s="21">
        <v>8</v>
      </c>
      <c r="S10" s="21">
        <v>1</v>
      </c>
      <c r="T10" s="58">
        <v>5</v>
      </c>
      <c r="U10" s="31">
        <f t="shared" si="7"/>
        <v>3225</v>
      </c>
      <c r="V10" s="57">
        <f t="shared" si="8"/>
        <v>0</v>
      </c>
      <c r="W10" s="31">
        <f t="shared" ca="1" si="9"/>
        <v>-8</v>
      </c>
      <c r="X10" s="31">
        <f t="shared" ca="1" si="10"/>
        <v>2</v>
      </c>
      <c r="Y10" s="31">
        <f t="shared" ca="1" si="11"/>
        <v>-1</v>
      </c>
      <c r="Z10" s="31">
        <f t="shared" ca="1" si="12"/>
        <v>-3161</v>
      </c>
      <c r="AA10" s="31">
        <f t="shared" ca="1" si="13"/>
        <v>0</v>
      </c>
    </row>
    <row r="11" spans="1:27" s="31" customFormat="1" ht="11" customHeight="1" thickBot="1">
      <c r="A11" s="32">
        <v>1</v>
      </c>
      <c r="B11" s="33">
        <f t="shared" si="0"/>
        <v>6</v>
      </c>
      <c r="C11" s="33">
        <f t="shared" si="1"/>
        <v>-7</v>
      </c>
      <c r="D11" s="33">
        <f t="shared" si="2"/>
        <v>-60</v>
      </c>
      <c r="E11" s="19">
        <v>-3</v>
      </c>
      <c r="F11" s="34"/>
      <c r="G11" s="21">
        <v>11</v>
      </c>
      <c r="H11" s="22"/>
      <c r="I11" s="23"/>
      <c r="J11" s="24"/>
      <c r="K11" s="25" t="str">
        <f t="shared" si="3"/>
        <v/>
      </c>
      <c r="L11" s="26"/>
      <c r="M11" s="27"/>
      <c r="N11" s="28">
        <f t="shared" si="4"/>
        <v>4</v>
      </c>
      <c r="O11" s="29">
        <f t="shared" si="5"/>
        <v>5</v>
      </c>
      <c r="P11" s="30">
        <f t="shared" si="6"/>
        <v>1.25</v>
      </c>
      <c r="Q11" s="21"/>
      <c r="R11" s="21">
        <v>4</v>
      </c>
      <c r="S11" s="21">
        <v>5</v>
      </c>
      <c r="T11" s="58">
        <v>-6</v>
      </c>
      <c r="U11" s="31">
        <f t="shared" si="7"/>
        <v>1694</v>
      </c>
      <c r="V11" s="57">
        <f t="shared" si="8"/>
        <v>0</v>
      </c>
      <c r="W11" s="31">
        <f t="shared" ca="1" si="9"/>
        <v>-2</v>
      </c>
      <c r="X11" s="31">
        <f t="shared" ca="1" si="10"/>
        <v>4</v>
      </c>
      <c r="Y11" s="31">
        <f t="shared" ca="1" si="11"/>
        <v>-7</v>
      </c>
      <c r="Z11" s="31">
        <f t="shared" ca="1" si="12"/>
        <v>-727</v>
      </c>
      <c r="AA11" s="31">
        <f t="shared" ca="1" si="13"/>
        <v>0</v>
      </c>
    </row>
    <row r="12" spans="1:27" s="31" customFormat="1" ht="11" customHeight="1" thickBot="1">
      <c r="A12" s="16">
        <v>1</v>
      </c>
      <c r="B12" s="17">
        <f t="shared" si="0"/>
        <v>-11</v>
      </c>
      <c r="C12" s="17">
        <f t="shared" si="1"/>
        <v>15</v>
      </c>
      <c r="D12" s="18">
        <f t="shared" si="2"/>
        <v>27</v>
      </c>
      <c r="E12" s="19">
        <v>-9</v>
      </c>
      <c r="F12" s="20"/>
      <c r="G12" s="21">
        <v>12</v>
      </c>
      <c r="H12" s="22"/>
      <c r="I12" s="23"/>
      <c r="J12" s="24"/>
      <c r="K12" s="25" t="str">
        <f t="shared" si="3"/>
        <v/>
      </c>
      <c r="L12" s="26"/>
      <c r="M12" s="27"/>
      <c r="N12" s="28">
        <f t="shared" si="4"/>
        <v>-3</v>
      </c>
      <c r="O12" s="29">
        <f t="shared" si="5"/>
        <v>1</v>
      </c>
      <c r="P12" s="30">
        <f t="shared" si="6"/>
        <v>0.25</v>
      </c>
      <c r="Q12" s="21"/>
      <c r="R12" s="21">
        <v>-3</v>
      </c>
      <c r="S12" s="21">
        <v>1</v>
      </c>
      <c r="T12" s="58">
        <v>9</v>
      </c>
      <c r="U12" s="31">
        <f t="shared" si="7"/>
        <v>-1171</v>
      </c>
      <c r="V12" s="57">
        <f t="shared" si="8"/>
        <v>0</v>
      </c>
      <c r="W12" s="31">
        <f t="shared" ca="1" si="9"/>
        <v>0</v>
      </c>
      <c r="X12" s="31">
        <f t="shared" ca="1" si="10"/>
        <v>7</v>
      </c>
      <c r="Y12" s="31">
        <f t="shared" ca="1" si="11"/>
        <v>3</v>
      </c>
      <c r="Z12" s="31">
        <f t="shared" ca="1" si="12"/>
        <v>143</v>
      </c>
      <c r="AA12" s="31">
        <f t="shared" ca="1" si="13"/>
        <v>0</v>
      </c>
    </row>
    <row r="13" spans="1:27" s="31" customFormat="1" ht="11" customHeight="1" thickBot="1">
      <c r="A13" s="32">
        <v>1</v>
      </c>
      <c r="B13" s="33">
        <f t="shared" si="0"/>
        <v>-1</v>
      </c>
      <c r="C13" s="33">
        <f t="shared" si="1"/>
        <v>-5</v>
      </c>
      <c r="D13" s="33">
        <f t="shared" si="2"/>
        <v>-3</v>
      </c>
      <c r="E13" s="19">
        <v>-3</v>
      </c>
      <c r="F13" s="34"/>
      <c r="G13" s="21">
        <v>13</v>
      </c>
      <c r="H13" s="22"/>
      <c r="I13" s="23"/>
      <c r="J13" s="24"/>
      <c r="K13" s="25" t="str">
        <f t="shared" si="3"/>
        <v/>
      </c>
      <c r="L13" s="26"/>
      <c r="M13" s="27"/>
      <c r="N13" s="28">
        <f t="shared" si="4"/>
        <v>1</v>
      </c>
      <c r="O13" s="29">
        <f t="shared" si="5"/>
        <v>1</v>
      </c>
      <c r="P13" s="30">
        <f t="shared" si="6"/>
        <v>0.25</v>
      </c>
      <c r="Q13" s="21"/>
      <c r="R13" s="21">
        <v>1</v>
      </c>
      <c r="S13" s="21">
        <v>1</v>
      </c>
      <c r="T13" s="58">
        <v>1</v>
      </c>
      <c r="U13" s="31">
        <f t="shared" si="7"/>
        <v>421</v>
      </c>
      <c r="V13" s="57">
        <f t="shared" si="8"/>
        <v>0</v>
      </c>
      <c r="W13" s="31">
        <f t="shared" ca="1" si="9"/>
        <v>5</v>
      </c>
      <c r="X13" s="31">
        <f t="shared" ca="1" si="10"/>
        <v>4</v>
      </c>
      <c r="Y13" s="31">
        <f t="shared" ca="1" si="11"/>
        <v>-3</v>
      </c>
      <c r="Z13" s="31">
        <f t="shared" ca="1" si="12"/>
        <v>2077</v>
      </c>
      <c r="AA13" s="31">
        <f t="shared" ca="1" si="13"/>
        <v>0</v>
      </c>
    </row>
    <row r="14" spans="1:27" s="31" customFormat="1" ht="11" customHeight="1" thickBot="1">
      <c r="A14" s="16">
        <v>1</v>
      </c>
      <c r="B14" s="17">
        <f t="shared" si="0"/>
        <v>-3</v>
      </c>
      <c r="C14" s="17">
        <f t="shared" si="1"/>
        <v>-16</v>
      </c>
      <c r="D14" s="18">
        <f t="shared" si="2"/>
        <v>-12</v>
      </c>
      <c r="E14" s="19">
        <v>1</v>
      </c>
      <c r="F14" s="20"/>
      <c r="G14" s="21">
        <v>14</v>
      </c>
      <c r="H14" s="22"/>
      <c r="I14" s="23"/>
      <c r="J14" s="24"/>
      <c r="K14" s="25" t="str">
        <f t="shared" si="3"/>
        <v/>
      </c>
      <c r="L14" s="26"/>
      <c r="M14" s="27"/>
      <c r="N14" s="28">
        <f t="shared" si="4"/>
        <v>-6</v>
      </c>
      <c r="O14" s="29">
        <f t="shared" si="5"/>
        <v>2</v>
      </c>
      <c r="P14" s="30">
        <f t="shared" si="6"/>
        <v>0.5</v>
      </c>
      <c r="Q14" s="21"/>
      <c r="R14" s="21">
        <v>-6</v>
      </c>
      <c r="S14" s="21">
        <v>2</v>
      </c>
      <c r="T14" s="58">
        <v>-1</v>
      </c>
      <c r="U14" s="31">
        <f t="shared" si="7"/>
        <v>-2361</v>
      </c>
      <c r="V14" s="57">
        <f t="shared" si="8"/>
        <v>0</v>
      </c>
      <c r="W14" s="31">
        <f t="shared" ca="1" si="9"/>
        <v>0</v>
      </c>
      <c r="X14" s="31">
        <f t="shared" ca="1" si="10"/>
        <v>3</v>
      </c>
      <c r="Y14" s="31">
        <f t="shared" ca="1" si="11"/>
        <v>-4</v>
      </c>
      <c r="Z14" s="31">
        <f t="shared" ca="1" si="12"/>
        <v>56</v>
      </c>
      <c r="AA14" s="31">
        <f t="shared" ca="1" si="13"/>
        <v>0</v>
      </c>
    </row>
    <row r="15" spans="1:27" s="31" customFormat="1" ht="11" customHeight="1" thickBot="1">
      <c r="A15" s="32">
        <v>1</v>
      </c>
      <c r="B15" s="33">
        <f t="shared" si="0"/>
        <v>14</v>
      </c>
      <c r="C15" s="33">
        <f t="shared" si="1"/>
        <v>56</v>
      </c>
      <c r="D15" s="33">
        <f t="shared" si="2"/>
        <v>64</v>
      </c>
      <c r="E15" s="19">
        <v>8</v>
      </c>
      <c r="F15" s="34"/>
      <c r="G15" s="21">
        <v>15</v>
      </c>
      <c r="H15" s="22"/>
      <c r="I15" s="23"/>
      <c r="J15" s="24"/>
      <c r="K15" s="25" t="str">
        <f t="shared" si="3"/>
        <v/>
      </c>
      <c r="L15" s="26"/>
      <c r="M15" s="27"/>
      <c r="N15" s="28">
        <f t="shared" si="4"/>
        <v>2</v>
      </c>
      <c r="O15" s="29">
        <f t="shared" si="5"/>
        <v>4</v>
      </c>
      <c r="P15" s="30">
        <f t="shared" si="6"/>
        <v>1</v>
      </c>
      <c r="Q15" s="21"/>
      <c r="R15" s="21">
        <v>4</v>
      </c>
      <c r="S15" s="21">
        <v>2</v>
      </c>
      <c r="T15" s="58">
        <v>7</v>
      </c>
      <c r="U15" s="31">
        <f t="shared" si="7"/>
        <v>1647</v>
      </c>
      <c r="V15" s="57">
        <f t="shared" si="8"/>
        <v>0</v>
      </c>
      <c r="W15" s="31">
        <f t="shared" ca="1" si="9"/>
        <v>-9</v>
      </c>
      <c r="X15" s="31">
        <f t="shared" ca="1" si="10"/>
        <v>1</v>
      </c>
      <c r="Y15" s="31">
        <f t="shared" ca="1" si="11"/>
        <v>-8</v>
      </c>
      <c r="Z15" s="31">
        <f t="shared" ca="1" si="12"/>
        <v>-3588</v>
      </c>
      <c r="AA15" s="31">
        <f t="shared" ca="1" si="13"/>
        <v>0</v>
      </c>
    </row>
    <row r="16" spans="1:27" s="31" customFormat="1" ht="11" customHeight="1" thickBot="1">
      <c r="A16" s="16">
        <v>1</v>
      </c>
      <c r="B16" s="17">
        <f t="shared" si="0"/>
        <v>2</v>
      </c>
      <c r="C16" s="17">
        <f t="shared" si="1"/>
        <v>-56</v>
      </c>
      <c r="D16" s="18">
        <f t="shared" si="2"/>
        <v>-192</v>
      </c>
      <c r="E16" s="19">
        <v>-8</v>
      </c>
      <c r="F16" s="20"/>
      <c r="G16" s="21">
        <v>16</v>
      </c>
      <c r="H16" s="22"/>
      <c r="I16" s="23"/>
      <c r="J16" s="24"/>
      <c r="K16" s="25" t="str">
        <f t="shared" si="3"/>
        <v/>
      </c>
      <c r="L16" s="26"/>
      <c r="M16" s="27"/>
      <c r="N16" s="28">
        <f t="shared" si="4"/>
        <v>4</v>
      </c>
      <c r="O16" s="29">
        <f t="shared" si="5"/>
        <v>6</v>
      </c>
      <c r="P16" s="30">
        <f t="shared" si="6"/>
        <v>1.5</v>
      </c>
      <c r="Q16" s="21"/>
      <c r="R16" s="21">
        <v>4</v>
      </c>
      <c r="S16" s="21">
        <v>6</v>
      </c>
      <c r="T16" s="58">
        <v>5</v>
      </c>
      <c r="U16" s="31">
        <f t="shared" si="7"/>
        <v>1725</v>
      </c>
      <c r="V16" s="57">
        <f t="shared" si="8"/>
        <v>0</v>
      </c>
      <c r="W16" s="31">
        <f t="shared" ca="1" si="9"/>
        <v>1</v>
      </c>
      <c r="X16" s="31">
        <f t="shared" ca="1" si="10"/>
        <v>2</v>
      </c>
      <c r="Y16" s="31">
        <f t="shared" ca="1" si="11"/>
        <v>3</v>
      </c>
      <c r="Z16" s="31">
        <f t="shared" ca="1" si="12"/>
        <v>443</v>
      </c>
      <c r="AA16" s="31">
        <f t="shared" ca="1" si="13"/>
        <v>0</v>
      </c>
    </row>
    <row r="17" spans="1:27" s="31" customFormat="1" ht="11" customHeight="1" thickBot="1">
      <c r="A17" s="32">
        <v>1</v>
      </c>
      <c r="B17" s="33">
        <f t="shared" si="0"/>
        <v>13</v>
      </c>
      <c r="C17" s="33">
        <f t="shared" si="1"/>
        <v>-9</v>
      </c>
      <c r="D17" s="33">
        <f t="shared" si="2"/>
        <v>-405</v>
      </c>
      <c r="E17" s="19">
        <v>-5</v>
      </c>
      <c r="F17" s="34"/>
      <c r="G17" s="21">
        <v>17</v>
      </c>
      <c r="H17" s="22"/>
      <c r="I17" s="23"/>
      <c r="J17" s="24"/>
      <c r="K17" s="25" t="str">
        <f t="shared" si="3"/>
        <v/>
      </c>
      <c r="L17" s="26"/>
      <c r="M17" s="27"/>
      <c r="N17" s="28">
        <f t="shared" si="4"/>
        <v>9</v>
      </c>
      <c r="O17" s="29">
        <f t="shared" si="5"/>
        <v>9</v>
      </c>
      <c r="P17" s="30">
        <f t="shared" si="6"/>
        <v>2.25</v>
      </c>
      <c r="Q17" s="21"/>
      <c r="R17" s="21">
        <v>9</v>
      </c>
      <c r="S17" s="21">
        <v>9</v>
      </c>
      <c r="T17" s="58">
        <v>6</v>
      </c>
      <c r="U17" s="31">
        <f t="shared" si="7"/>
        <v>3786</v>
      </c>
      <c r="V17" s="57">
        <f t="shared" si="8"/>
        <v>0</v>
      </c>
      <c r="W17" s="31">
        <f t="shared" ca="1" si="9"/>
        <v>8</v>
      </c>
      <c r="X17" s="31">
        <f t="shared" ca="1" si="10"/>
        <v>4</v>
      </c>
      <c r="Y17" s="31">
        <f t="shared" ca="1" si="11"/>
        <v>-7</v>
      </c>
      <c r="Z17" s="31">
        <f t="shared" ca="1" si="12"/>
        <v>3273</v>
      </c>
      <c r="AA17" s="31">
        <f t="shared" ca="1" si="13"/>
        <v>0</v>
      </c>
    </row>
    <row r="18" spans="1:27" s="31" customFormat="1" ht="11" customHeight="1" thickBot="1">
      <c r="A18" s="16">
        <v>1</v>
      </c>
      <c r="B18" s="17">
        <f t="shared" si="0"/>
        <v>-2</v>
      </c>
      <c r="C18" s="17">
        <f t="shared" si="1"/>
        <v>-53</v>
      </c>
      <c r="D18" s="18">
        <f t="shared" si="2"/>
        <v>-90</v>
      </c>
      <c r="E18" s="19">
        <v>-9</v>
      </c>
      <c r="F18" s="20"/>
      <c r="G18" s="21">
        <v>18</v>
      </c>
      <c r="H18" s="22"/>
      <c r="I18" s="23"/>
      <c r="J18" s="24"/>
      <c r="K18" s="25" t="str">
        <f t="shared" si="3"/>
        <v/>
      </c>
      <c r="L18" s="26"/>
      <c r="M18" s="27"/>
      <c r="N18" s="28">
        <f t="shared" si="4"/>
        <v>2</v>
      </c>
      <c r="O18" s="29">
        <f t="shared" si="5"/>
        <v>5</v>
      </c>
      <c r="P18" s="30">
        <f t="shared" si="6"/>
        <v>1.25</v>
      </c>
      <c r="Q18" s="21"/>
      <c r="R18" s="21">
        <v>5</v>
      </c>
      <c r="S18" s="21">
        <v>2</v>
      </c>
      <c r="T18" s="58">
        <v>5</v>
      </c>
      <c r="U18" s="31">
        <f t="shared" si="7"/>
        <v>2045</v>
      </c>
      <c r="V18" s="57">
        <f t="shared" si="8"/>
        <v>0</v>
      </c>
      <c r="W18" s="31">
        <f t="shared" ca="1" si="9"/>
        <v>-8</v>
      </c>
      <c r="X18" s="31">
        <f t="shared" ca="1" si="10"/>
        <v>1</v>
      </c>
      <c r="Y18" s="31">
        <f t="shared" ca="1" si="11"/>
        <v>7</v>
      </c>
      <c r="Z18" s="31">
        <f t="shared" ca="1" si="12"/>
        <v>-3173</v>
      </c>
      <c r="AA18" s="31">
        <f t="shared" ca="1" si="13"/>
        <v>0</v>
      </c>
    </row>
    <row r="19" spans="1:27" s="31" customFormat="1" ht="11" customHeight="1" thickBot="1">
      <c r="A19" s="32">
        <v>1</v>
      </c>
      <c r="B19" s="33">
        <f t="shared" si="0"/>
        <v>-5</v>
      </c>
      <c r="C19" s="33">
        <f t="shared" si="1"/>
        <v>-22</v>
      </c>
      <c r="D19" s="33">
        <f t="shared" si="2"/>
        <v>-16</v>
      </c>
      <c r="E19" s="19">
        <v>-8</v>
      </c>
      <c r="F19" s="34"/>
      <c r="G19" s="21">
        <v>19</v>
      </c>
      <c r="H19" s="22"/>
      <c r="I19" s="23"/>
      <c r="J19" s="24"/>
      <c r="K19" s="25" t="str">
        <f t="shared" si="3"/>
        <v/>
      </c>
      <c r="L19" s="26"/>
      <c r="M19" s="27"/>
      <c r="N19" s="28">
        <f t="shared" si="4"/>
        <v>1</v>
      </c>
      <c r="O19" s="29">
        <f t="shared" si="5"/>
        <v>2</v>
      </c>
      <c r="P19" s="30">
        <f t="shared" si="6"/>
        <v>0.5</v>
      </c>
      <c r="Q19" s="21"/>
      <c r="R19" s="21">
        <v>2</v>
      </c>
      <c r="S19" s="21">
        <v>1</v>
      </c>
      <c r="T19" s="58">
        <v>-6</v>
      </c>
      <c r="U19" s="31">
        <f t="shared" si="7"/>
        <v>814</v>
      </c>
      <c r="V19" s="57">
        <f t="shared" si="8"/>
        <v>0</v>
      </c>
      <c r="W19" s="31">
        <f t="shared" ca="1" si="9"/>
        <v>-7</v>
      </c>
      <c r="X19" s="31">
        <f t="shared" ca="1" si="10"/>
        <v>3</v>
      </c>
      <c r="Y19" s="31">
        <f t="shared" ca="1" si="11"/>
        <v>5</v>
      </c>
      <c r="Z19" s="31">
        <f t="shared" ca="1" si="12"/>
        <v>-2735</v>
      </c>
      <c r="AA19" s="31">
        <f t="shared" ca="1" si="13"/>
        <v>0</v>
      </c>
    </row>
    <row r="20" spans="1:27" s="31" customFormat="1" ht="11" customHeight="1" thickBot="1">
      <c r="A20" s="16">
        <v>1</v>
      </c>
      <c r="B20" s="17">
        <f t="shared" si="0"/>
        <v>8</v>
      </c>
      <c r="C20" s="17">
        <f t="shared" si="1"/>
        <v>-9</v>
      </c>
      <c r="D20" s="18">
        <f t="shared" si="2"/>
        <v>0</v>
      </c>
      <c r="E20" s="19">
        <v>-1</v>
      </c>
      <c r="F20" s="20"/>
      <c r="G20" s="21">
        <v>20</v>
      </c>
      <c r="H20" s="22"/>
      <c r="I20" s="23"/>
      <c r="J20" s="24"/>
      <c r="K20" s="25" t="str">
        <f t="shared" si="3"/>
        <v/>
      </c>
      <c r="L20" s="26"/>
      <c r="M20" s="27"/>
      <c r="N20" s="28">
        <f t="shared" si="4"/>
        <v>0</v>
      </c>
      <c r="O20" s="29">
        <f t="shared" si="5"/>
        <v>9</v>
      </c>
      <c r="P20" s="30">
        <f t="shared" si="6"/>
        <v>2.25</v>
      </c>
      <c r="Q20" s="21"/>
      <c r="R20" s="21">
        <v>0</v>
      </c>
      <c r="S20" s="21">
        <v>9</v>
      </c>
      <c r="T20" s="58">
        <v>-6</v>
      </c>
      <c r="U20" s="31">
        <f t="shared" si="7"/>
        <v>174</v>
      </c>
      <c r="V20" s="57">
        <f t="shared" si="8"/>
        <v>0</v>
      </c>
      <c r="W20" s="31">
        <f t="shared" ca="1" si="9"/>
        <v>-6</v>
      </c>
      <c r="X20" s="31">
        <f t="shared" ca="1" si="10"/>
        <v>4</v>
      </c>
      <c r="Y20" s="31">
        <f t="shared" ca="1" si="11"/>
        <v>8</v>
      </c>
      <c r="Z20" s="31">
        <f t="shared" ca="1" si="12"/>
        <v>-2312</v>
      </c>
      <c r="AA20" s="31">
        <f t="shared" ca="1" si="13"/>
        <v>0</v>
      </c>
    </row>
    <row r="21" spans="1:27" s="31" customFormat="1" ht="11" customHeight="1" thickBot="1">
      <c r="A21" s="32">
        <v>1</v>
      </c>
      <c r="B21" s="33">
        <f t="shared" si="0"/>
        <v>2</v>
      </c>
      <c r="C21" s="33">
        <f t="shared" si="1"/>
        <v>-71</v>
      </c>
      <c r="D21" s="33">
        <f t="shared" si="2"/>
        <v>-252</v>
      </c>
      <c r="E21" s="19">
        <v>-9</v>
      </c>
      <c r="F21" s="34"/>
      <c r="G21" s="21">
        <v>21</v>
      </c>
      <c r="H21" s="22"/>
      <c r="I21" s="23"/>
      <c r="J21" s="24"/>
      <c r="K21" s="25" t="str">
        <f t="shared" si="3"/>
        <v/>
      </c>
      <c r="L21" s="26"/>
      <c r="M21" s="27"/>
      <c r="N21" s="28">
        <f t="shared" si="4"/>
        <v>4</v>
      </c>
      <c r="O21" s="29">
        <f t="shared" si="5"/>
        <v>7</v>
      </c>
      <c r="P21" s="30">
        <f t="shared" si="6"/>
        <v>1.75</v>
      </c>
      <c r="Q21" s="21"/>
      <c r="R21" s="21">
        <v>7</v>
      </c>
      <c r="S21" s="21">
        <v>4</v>
      </c>
      <c r="T21" s="58">
        <v>2</v>
      </c>
      <c r="U21" s="31">
        <f t="shared" si="7"/>
        <v>2882</v>
      </c>
      <c r="V21" s="57">
        <f t="shared" si="8"/>
        <v>0</v>
      </c>
      <c r="W21" s="31">
        <f t="shared" ca="1" si="9"/>
        <v>3</v>
      </c>
      <c r="X21" s="31">
        <f t="shared" ca="1" si="10"/>
        <v>1</v>
      </c>
      <c r="Y21" s="31">
        <f t="shared" ca="1" si="11"/>
        <v>8</v>
      </c>
      <c r="Z21" s="31">
        <f t="shared" ca="1" si="12"/>
        <v>1228</v>
      </c>
      <c r="AA21" s="31">
        <f t="shared" ca="1" si="13"/>
        <v>0</v>
      </c>
    </row>
    <row r="22" spans="1:27" s="31" customFormat="1" ht="11" customHeight="1" thickBot="1">
      <c r="A22" s="16">
        <v>1</v>
      </c>
      <c r="B22" s="17">
        <f t="shared" si="0"/>
        <v>22</v>
      </c>
      <c r="C22" s="17">
        <f t="shared" si="1"/>
        <v>153</v>
      </c>
      <c r="D22" s="18">
        <f t="shared" si="2"/>
        <v>324</v>
      </c>
      <c r="E22" s="19">
        <v>9</v>
      </c>
      <c r="F22" s="20"/>
      <c r="G22" s="21">
        <v>22</v>
      </c>
      <c r="H22" s="22"/>
      <c r="I22" s="23"/>
      <c r="J22" s="24"/>
      <c r="K22" s="25" t="str">
        <f t="shared" si="3"/>
        <v/>
      </c>
      <c r="L22" s="26"/>
      <c r="M22" s="27"/>
      <c r="N22" s="28">
        <f t="shared" si="4"/>
        <v>4</v>
      </c>
      <c r="O22" s="29">
        <f t="shared" si="5"/>
        <v>9</v>
      </c>
      <c r="P22" s="30">
        <f t="shared" si="6"/>
        <v>2.25</v>
      </c>
      <c r="Q22" s="21"/>
      <c r="R22" s="21">
        <v>4</v>
      </c>
      <c r="S22" s="21">
        <v>9</v>
      </c>
      <c r="T22" s="58">
        <v>-1</v>
      </c>
      <c r="U22" s="31">
        <f t="shared" si="7"/>
        <v>1779</v>
      </c>
      <c r="V22" s="57">
        <f t="shared" si="8"/>
        <v>0</v>
      </c>
      <c r="W22" s="31">
        <f t="shared" ca="1" si="9"/>
        <v>-7</v>
      </c>
      <c r="X22" s="31">
        <f t="shared" ca="1" si="10"/>
        <v>0</v>
      </c>
      <c r="Y22" s="31">
        <f t="shared" ca="1" si="11"/>
        <v>-6</v>
      </c>
      <c r="Z22" s="31">
        <f t="shared" ca="1" si="12"/>
        <v>-2806</v>
      </c>
      <c r="AA22" s="31">
        <f t="shared" ca="1" si="13"/>
        <v>0</v>
      </c>
    </row>
    <row r="23" spans="1:27" s="31" customFormat="1" ht="11" customHeight="1" thickBot="1">
      <c r="A23" s="32">
        <v>1</v>
      </c>
      <c r="B23" s="33">
        <f t="shared" si="0"/>
        <v>3</v>
      </c>
      <c r="C23" s="33">
        <f t="shared" si="1"/>
        <v>-34</v>
      </c>
      <c r="D23" s="33">
        <f t="shared" si="2"/>
        <v>-120</v>
      </c>
      <c r="E23" s="19">
        <v>5</v>
      </c>
      <c r="F23" s="34"/>
      <c r="G23" s="21">
        <v>23</v>
      </c>
      <c r="H23" s="22"/>
      <c r="I23" s="23"/>
      <c r="J23" s="24"/>
      <c r="K23" s="25" t="str">
        <f t="shared" si="3"/>
        <v/>
      </c>
      <c r="L23" s="26"/>
      <c r="M23" s="27"/>
      <c r="N23" s="28">
        <f t="shared" si="4"/>
        <v>-6</v>
      </c>
      <c r="O23" s="29">
        <f t="shared" si="5"/>
        <v>4</v>
      </c>
      <c r="P23" s="30">
        <f t="shared" si="6"/>
        <v>1</v>
      </c>
      <c r="Q23" s="21"/>
      <c r="R23" s="21">
        <v>-6</v>
      </c>
      <c r="S23" s="21">
        <v>4</v>
      </c>
      <c r="T23" s="58">
        <v>9</v>
      </c>
      <c r="U23" s="31">
        <f t="shared" si="7"/>
        <v>-2311</v>
      </c>
      <c r="V23" s="57">
        <f t="shared" si="8"/>
        <v>0</v>
      </c>
      <c r="W23" s="31">
        <f t="shared" ca="1" si="9"/>
        <v>-7</v>
      </c>
      <c r="X23" s="31">
        <f t="shared" ca="1" si="10"/>
        <v>9</v>
      </c>
      <c r="Y23" s="31">
        <f t="shared" ca="1" si="11"/>
        <v>2</v>
      </c>
      <c r="Z23" s="31">
        <f t="shared" ca="1" si="12"/>
        <v>-2618</v>
      </c>
      <c r="AA23" s="31">
        <f t="shared" ca="1" si="13"/>
        <v>0</v>
      </c>
    </row>
    <row r="24" spans="1:27" s="31" customFormat="1" ht="11" customHeight="1" thickBot="1">
      <c r="A24" s="16">
        <v>1</v>
      </c>
      <c r="B24" s="17">
        <f t="shared" si="0"/>
        <v>-4</v>
      </c>
      <c r="C24" s="17">
        <f t="shared" si="1"/>
        <v>-19</v>
      </c>
      <c r="D24" s="18">
        <f t="shared" si="2"/>
        <v>-14</v>
      </c>
      <c r="E24" s="19">
        <v>-7</v>
      </c>
      <c r="F24" s="20"/>
      <c r="G24" s="21">
        <v>24</v>
      </c>
      <c r="H24" s="22"/>
      <c r="I24" s="23"/>
      <c r="J24" s="24"/>
      <c r="K24" s="25" t="str">
        <f t="shared" si="3"/>
        <v/>
      </c>
      <c r="L24" s="26"/>
      <c r="M24" s="27"/>
      <c r="N24" s="28">
        <f t="shared" si="4"/>
        <v>1</v>
      </c>
      <c r="O24" s="29">
        <f t="shared" si="5"/>
        <v>2</v>
      </c>
      <c r="P24" s="30">
        <f t="shared" si="6"/>
        <v>0.5</v>
      </c>
      <c r="Q24" s="21"/>
      <c r="R24" s="21">
        <v>2</v>
      </c>
      <c r="S24" s="21">
        <v>1</v>
      </c>
      <c r="T24" s="58">
        <v>-1</v>
      </c>
      <c r="U24" s="31">
        <f t="shared" si="7"/>
        <v>819</v>
      </c>
      <c r="V24" s="57">
        <f t="shared" si="8"/>
        <v>0</v>
      </c>
      <c r="W24" s="31">
        <f t="shared" ca="1" si="9"/>
        <v>-4</v>
      </c>
      <c r="X24" s="31">
        <f t="shared" ca="1" si="10"/>
        <v>8</v>
      </c>
      <c r="Y24" s="31">
        <f t="shared" ca="1" si="11"/>
        <v>5</v>
      </c>
      <c r="Z24" s="31">
        <f t="shared" ca="1" si="12"/>
        <v>-1435</v>
      </c>
      <c r="AA24" s="31">
        <f t="shared" ca="1" si="13"/>
        <v>0</v>
      </c>
    </row>
    <row r="25" spans="1:27" s="31" customFormat="1" ht="11" customHeight="1" thickBot="1">
      <c r="A25" s="32">
        <v>1</v>
      </c>
      <c r="B25" s="33">
        <f t="shared" si="0"/>
        <v>1</v>
      </c>
      <c r="C25" s="33">
        <f t="shared" si="1"/>
        <v>-64</v>
      </c>
      <c r="D25" s="33">
        <f t="shared" si="2"/>
        <v>-64</v>
      </c>
      <c r="E25" s="19">
        <v>-8</v>
      </c>
      <c r="F25" s="34"/>
      <c r="G25" s="21">
        <v>25</v>
      </c>
      <c r="H25" s="22"/>
      <c r="I25" s="23"/>
      <c r="J25" s="24"/>
      <c r="K25" s="25" t="str">
        <f t="shared" si="3"/>
        <v/>
      </c>
      <c r="L25" s="26"/>
      <c r="M25" s="27"/>
      <c r="N25" s="28">
        <f t="shared" si="4"/>
        <v>1</v>
      </c>
      <c r="O25" s="29">
        <f t="shared" si="5"/>
        <v>8</v>
      </c>
      <c r="P25" s="30">
        <f t="shared" si="6"/>
        <v>2</v>
      </c>
      <c r="Q25" s="21"/>
      <c r="R25" s="21">
        <v>8</v>
      </c>
      <c r="S25" s="21">
        <v>1</v>
      </c>
      <c r="T25" s="58">
        <v>9</v>
      </c>
      <c r="U25" s="31">
        <f t="shared" si="7"/>
        <v>3229</v>
      </c>
      <c r="V25" s="57">
        <f t="shared" si="8"/>
        <v>0</v>
      </c>
      <c r="W25" s="31">
        <f t="shared" ca="1" si="9"/>
        <v>9</v>
      </c>
      <c r="X25" s="31">
        <f t="shared" ca="1" si="10"/>
        <v>2</v>
      </c>
      <c r="Y25" s="31">
        <f t="shared" ca="1" si="11"/>
        <v>8</v>
      </c>
      <c r="Z25" s="31">
        <f t="shared" ca="1" si="12"/>
        <v>3648</v>
      </c>
      <c r="AA25" s="31">
        <f t="shared" ca="1" si="13"/>
        <v>0</v>
      </c>
    </row>
    <row r="26" spans="1:27" s="31" customFormat="1" ht="11" customHeight="1" thickBot="1">
      <c r="A26" s="16">
        <v>1</v>
      </c>
      <c r="B26" s="17">
        <f t="shared" si="0"/>
        <v>7</v>
      </c>
      <c r="C26" s="17">
        <f t="shared" si="1"/>
        <v>-8</v>
      </c>
      <c r="D26" s="18">
        <f t="shared" si="2"/>
        <v>0</v>
      </c>
      <c r="E26" s="19">
        <v>-1</v>
      </c>
      <c r="F26" s="20"/>
      <c r="G26" s="21">
        <v>26</v>
      </c>
      <c r="H26" s="22"/>
      <c r="I26" s="23"/>
      <c r="J26" s="24"/>
      <c r="K26" s="25" t="str">
        <f t="shared" si="3"/>
        <v/>
      </c>
      <c r="L26" s="26"/>
      <c r="M26" s="27"/>
      <c r="N26" s="28">
        <f t="shared" si="4"/>
        <v>0</v>
      </c>
      <c r="O26" s="29">
        <f t="shared" si="5"/>
        <v>8</v>
      </c>
      <c r="P26" s="30">
        <f t="shared" si="6"/>
        <v>2</v>
      </c>
      <c r="Q26" s="21"/>
      <c r="R26" s="21">
        <v>8</v>
      </c>
      <c r="S26" s="21">
        <v>0</v>
      </c>
      <c r="T26" s="58">
        <v>-5</v>
      </c>
      <c r="U26" s="31">
        <f t="shared" si="7"/>
        <v>3195</v>
      </c>
      <c r="V26" s="57">
        <f t="shared" si="8"/>
        <v>0</v>
      </c>
      <c r="W26" s="31">
        <f t="shared" ca="1" si="9"/>
        <v>0</v>
      </c>
      <c r="X26" s="31">
        <f t="shared" ca="1" si="10"/>
        <v>2</v>
      </c>
      <c r="Y26" s="31">
        <f t="shared" ca="1" si="11"/>
        <v>8</v>
      </c>
      <c r="Z26" s="31">
        <f t="shared" ca="1" si="12"/>
        <v>48</v>
      </c>
      <c r="AA26" s="31">
        <f t="shared" ca="1" si="13"/>
        <v>0</v>
      </c>
    </row>
    <row r="27" spans="1:27" s="31" customFormat="1" ht="11" customHeight="1" thickBot="1">
      <c r="A27" s="32">
        <v>1</v>
      </c>
      <c r="B27" s="33">
        <f t="shared" si="0"/>
        <v>1</v>
      </c>
      <c r="C27" s="33">
        <f t="shared" si="1"/>
        <v>-54</v>
      </c>
      <c r="D27" s="33">
        <f t="shared" si="2"/>
        <v>-144</v>
      </c>
      <c r="E27" s="19">
        <v>3</v>
      </c>
      <c r="F27" s="34"/>
      <c r="G27" s="21">
        <v>27</v>
      </c>
      <c r="H27" s="22"/>
      <c r="I27" s="23"/>
      <c r="J27" s="24"/>
      <c r="K27" s="25" t="str">
        <f t="shared" si="3"/>
        <v/>
      </c>
      <c r="L27" s="26"/>
      <c r="M27" s="27"/>
      <c r="N27" s="28">
        <f t="shared" si="4"/>
        <v>-8</v>
      </c>
      <c r="O27" s="29">
        <f t="shared" si="5"/>
        <v>6</v>
      </c>
      <c r="P27" s="30">
        <f t="shared" si="6"/>
        <v>1.5</v>
      </c>
      <c r="Q27" s="21"/>
      <c r="R27" s="21">
        <v>-8</v>
      </c>
      <c r="S27" s="21">
        <v>6</v>
      </c>
      <c r="T27" s="58">
        <v>7</v>
      </c>
      <c r="U27" s="31">
        <f t="shared" si="7"/>
        <v>-3073</v>
      </c>
      <c r="V27" s="57">
        <f t="shared" si="8"/>
        <v>0</v>
      </c>
      <c r="W27" s="31">
        <f t="shared" ca="1" si="9"/>
        <v>-1</v>
      </c>
      <c r="X27" s="31">
        <f t="shared" ca="1" si="10"/>
        <v>8</v>
      </c>
      <c r="Y27" s="31">
        <f t="shared" ca="1" si="11"/>
        <v>-4</v>
      </c>
      <c r="Z27" s="31">
        <f t="shared" ca="1" si="12"/>
        <v>-244</v>
      </c>
      <c r="AA27" s="31">
        <f t="shared" ca="1" si="13"/>
        <v>0</v>
      </c>
    </row>
    <row r="28" spans="1:27" s="31" customFormat="1" ht="11" customHeight="1" thickBot="1">
      <c r="A28" s="16">
        <v>1</v>
      </c>
      <c r="B28" s="17">
        <f t="shared" si="0"/>
        <v>8</v>
      </c>
      <c r="C28" s="17">
        <f t="shared" si="1"/>
        <v>-16</v>
      </c>
      <c r="D28" s="18">
        <f t="shared" si="2"/>
        <v>-128</v>
      </c>
      <c r="E28" s="19">
        <v>4</v>
      </c>
      <c r="F28" s="20"/>
      <c r="G28" s="21">
        <v>28</v>
      </c>
      <c r="H28" s="22"/>
      <c r="I28" s="23"/>
      <c r="J28" s="24"/>
      <c r="K28" s="25" t="str">
        <f t="shared" si="3"/>
        <v/>
      </c>
      <c r="L28" s="26"/>
      <c r="M28" s="27"/>
      <c r="N28" s="28">
        <f t="shared" si="4"/>
        <v>-4</v>
      </c>
      <c r="O28" s="29">
        <f t="shared" si="5"/>
        <v>8</v>
      </c>
      <c r="P28" s="30">
        <f t="shared" si="6"/>
        <v>2</v>
      </c>
      <c r="Q28" s="21"/>
      <c r="R28" s="21">
        <v>-4</v>
      </c>
      <c r="S28" s="21">
        <v>8</v>
      </c>
      <c r="T28" s="58">
        <v>-5</v>
      </c>
      <c r="U28" s="31">
        <f t="shared" si="7"/>
        <v>-1445</v>
      </c>
      <c r="V28" s="57">
        <f t="shared" si="8"/>
        <v>0</v>
      </c>
      <c r="W28" s="31">
        <f t="shared" ca="1" si="9"/>
        <v>-6</v>
      </c>
      <c r="X28" s="31">
        <f t="shared" ca="1" si="10"/>
        <v>1</v>
      </c>
      <c r="Y28" s="31">
        <f t="shared" ca="1" si="11"/>
        <v>-6</v>
      </c>
      <c r="Z28" s="31">
        <f t="shared" ca="1" si="12"/>
        <v>-2386</v>
      </c>
      <c r="AA28" s="31">
        <f t="shared" ca="1" si="13"/>
        <v>0</v>
      </c>
    </row>
    <row r="29" spans="1:27" s="31" customFormat="1" ht="11" customHeight="1" thickBot="1">
      <c r="A29" s="32">
        <v>1</v>
      </c>
      <c r="B29" s="33">
        <f t="shared" si="0"/>
        <v>-6</v>
      </c>
      <c r="C29" s="33">
        <f t="shared" si="1"/>
        <v>-13</v>
      </c>
      <c r="D29" s="33">
        <f t="shared" si="2"/>
        <v>42</v>
      </c>
      <c r="E29" s="19">
        <v>-7</v>
      </c>
      <c r="F29" s="34"/>
      <c r="G29" s="21">
        <v>29</v>
      </c>
      <c r="H29" s="22"/>
      <c r="I29" s="23"/>
      <c r="J29" s="24"/>
      <c r="K29" s="25" t="str">
        <f t="shared" si="3"/>
        <v/>
      </c>
      <c r="L29" s="26"/>
      <c r="M29" s="27"/>
      <c r="N29" s="28">
        <f t="shared" si="4"/>
        <v>-2</v>
      </c>
      <c r="O29" s="29">
        <f t="shared" si="5"/>
        <v>3</v>
      </c>
      <c r="P29" s="30">
        <f t="shared" si="6"/>
        <v>0.75</v>
      </c>
      <c r="Q29" s="21"/>
      <c r="R29" s="21">
        <v>-2</v>
      </c>
      <c r="S29" s="21">
        <v>3</v>
      </c>
      <c r="T29" s="58">
        <v>-7</v>
      </c>
      <c r="U29" s="31">
        <f t="shared" si="7"/>
        <v>-747</v>
      </c>
      <c r="V29" s="57">
        <f t="shared" si="8"/>
        <v>0</v>
      </c>
      <c r="W29" s="31">
        <f t="shared" ca="1" si="9"/>
        <v>7</v>
      </c>
      <c r="X29" s="31">
        <f t="shared" ca="1" si="10"/>
        <v>1</v>
      </c>
      <c r="Y29" s="31">
        <f t="shared" ca="1" si="11"/>
        <v>-1</v>
      </c>
      <c r="Z29" s="31">
        <f t="shared" ca="1" si="12"/>
        <v>2819</v>
      </c>
      <c r="AA29" s="31">
        <f t="shared" ca="1" si="13"/>
        <v>0</v>
      </c>
    </row>
    <row r="30" spans="1:27" s="31" customFormat="1" ht="11" customHeight="1" thickBot="1">
      <c r="A30" s="16">
        <v>1</v>
      </c>
      <c r="B30" s="17">
        <f t="shared" si="0"/>
        <v>11</v>
      </c>
      <c r="C30" s="17">
        <f t="shared" si="1"/>
        <v>-45</v>
      </c>
      <c r="D30" s="18">
        <f t="shared" si="2"/>
        <v>-567</v>
      </c>
      <c r="E30" s="19">
        <v>9</v>
      </c>
      <c r="F30" s="20"/>
      <c r="G30" s="21">
        <v>30</v>
      </c>
      <c r="H30" s="22"/>
      <c r="I30" s="23"/>
      <c r="J30" s="24"/>
      <c r="K30" s="25" t="str">
        <f t="shared" si="3"/>
        <v/>
      </c>
      <c r="L30" s="26"/>
      <c r="M30" s="27"/>
      <c r="N30" s="28">
        <f t="shared" si="4"/>
        <v>-7</v>
      </c>
      <c r="O30" s="29">
        <f t="shared" si="5"/>
        <v>9</v>
      </c>
      <c r="P30" s="30">
        <f t="shared" si="6"/>
        <v>2.25</v>
      </c>
      <c r="Q30" s="21"/>
      <c r="R30" s="21">
        <v>-7</v>
      </c>
      <c r="S30" s="21">
        <v>9</v>
      </c>
      <c r="T30" s="58">
        <v>6</v>
      </c>
      <c r="U30" s="31">
        <f t="shared" si="7"/>
        <v>-2614</v>
      </c>
      <c r="V30" s="57">
        <f t="shared" si="8"/>
        <v>0</v>
      </c>
      <c r="W30" s="31">
        <f t="shared" ca="1" si="9"/>
        <v>-2</v>
      </c>
      <c r="X30" s="31">
        <f t="shared" ca="1" si="10"/>
        <v>0</v>
      </c>
      <c r="Y30" s="31">
        <f t="shared" ca="1" si="11"/>
        <v>-3</v>
      </c>
      <c r="Z30" s="31">
        <f t="shared" ca="1" si="12"/>
        <v>-803</v>
      </c>
      <c r="AA30" s="31">
        <f t="shared" ca="1" si="13"/>
        <v>0</v>
      </c>
    </row>
    <row r="31" spans="1:27" s="31" customFormat="1" ht="11" customHeight="1" thickBot="1">
      <c r="A31" s="32">
        <v>1</v>
      </c>
      <c r="B31" s="33">
        <f t="shared" si="0"/>
        <v>-12</v>
      </c>
      <c r="C31" s="33">
        <f t="shared" si="1"/>
        <v>9</v>
      </c>
      <c r="D31" s="33">
        <f t="shared" si="2"/>
        <v>162</v>
      </c>
      <c r="E31" s="19">
        <v>-6</v>
      </c>
      <c r="F31" s="34"/>
      <c r="G31" s="21">
        <v>31</v>
      </c>
      <c r="H31" s="22"/>
      <c r="I31" s="23"/>
      <c r="J31" s="24"/>
      <c r="K31" s="25" t="str">
        <f t="shared" si="3"/>
        <v/>
      </c>
      <c r="L31" s="26"/>
      <c r="M31" s="27"/>
      <c r="N31" s="28">
        <f t="shared" si="4"/>
        <v>-9</v>
      </c>
      <c r="O31" s="29">
        <f t="shared" si="5"/>
        <v>3</v>
      </c>
      <c r="P31" s="30">
        <f t="shared" si="6"/>
        <v>0.75</v>
      </c>
      <c r="Q31" s="21"/>
      <c r="R31" s="21">
        <v>-9</v>
      </c>
      <c r="S31" s="21">
        <v>3</v>
      </c>
      <c r="T31" s="58">
        <v>-7</v>
      </c>
      <c r="U31" s="31">
        <f t="shared" si="7"/>
        <v>-3547</v>
      </c>
      <c r="V31" s="57">
        <f t="shared" si="8"/>
        <v>0</v>
      </c>
      <c r="W31" s="31">
        <f t="shared" ca="1" si="9"/>
        <v>2</v>
      </c>
      <c r="X31" s="31">
        <f t="shared" ca="1" si="10"/>
        <v>4</v>
      </c>
      <c r="Y31" s="31">
        <f t="shared" ca="1" si="11"/>
        <v>9</v>
      </c>
      <c r="Z31" s="31">
        <f t="shared" ca="1" si="12"/>
        <v>889</v>
      </c>
      <c r="AA31" s="31">
        <f t="shared" ca="1" si="13"/>
        <v>0</v>
      </c>
    </row>
    <row r="32" spans="1:27" s="31" customFormat="1" ht="11" customHeight="1" thickBot="1">
      <c r="A32" s="16">
        <v>1</v>
      </c>
      <c r="B32" s="17">
        <f t="shared" si="0"/>
        <v>22</v>
      </c>
      <c r="C32" s="17">
        <f t="shared" si="1"/>
        <v>157</v>
      </c>
      <c r="D32" s="18">
        <f t="shared" si="2"/>
        <v>360</v>
      </c>
      <c r="E32" s="19">
        <v>8</v>
      </c>
      <c r="F32" s="20"/>
      <c r="G32" s="21">
        <v>32</v>
      </c>
      <c r="H32" s="22"/>
      <c r="I32" s="23"/>
      <c r="J32" s="24"/>
      <c r="K32" s="25" t="str">
        <f t="shared" si="3"/>
        <v/>
      </c>
      <c r="L32" s="26"/>
      <c r="M32" s="27"/>
      <c r="N32" s="28">
        <f t="shared" si="4"/>
        <v>5</v>
      </c>
      <c r="O32" s="29">
        <f t="shared" si="5"/>
        <v>9</v>
      </c>
      <c r="P32" s="30">
        <f t="shared" si="6"/>
        <v>2.25</v>
      </c>
      <c r="Q32" s="21"/>
      <c r="R32" s="21">
        <v>5</v>
      </c>
      <c r="S32" s="21">
        <v>9</v>
      </c>
      <c r="T32" s="58">
        <v>3</v>
      </c>
      <c r="U32" s="31">
        <f t="shared" si="7"/>
        <v>2183</v>
      </c>
      <c r="V32" s="57">
        <f t="shared" si="8"/>
        <v>0</v>
      </c>
      <c r="W32" s="31">
        <f t="shared" ca="1" si="9"/>
        <v>7</v>
      </c>
      <c r="X32" s="31">
        <f t="shared" ca="1" si="10"/>
        <v>9</v>
      </c>
      <c r="Y32" s="31">
        <f t="shared" ca="1" si="11"/>
        <v>0</v>
      </c>
      <c r="Z32" s="31">
        <f t="shared" ca="1" si="12"/>
        <v>2980</v>
      </c>
      <c r="AA32" s="31">
        <f t="shared" ca="1" si="13"/>
        <v>0</v>
      </c>
    </row>
    <row r="33" spans="1:27" s="31" customFormat="1" ht="11" customHeight="1" thickBot="1">
      <c r="A33" s="32">
        <v>1</v>
      </c>
      <c r="B33" s="33">
        <f t="shared" si="0"/>
        <v>-3</v>
      </c>
      <c r="C33" s="33">
        <f t="shared" si="1"/>
        <v>-6</v>
      </c>
      <c r="D33" s="33">
        <f t="shared" si="2"/>
        <v>8</v>
      </c>
      <c r="E33" s="19">
        <v>-4</v>
      </c>
      <c r="F33" s="34"/>
      <c r="G33" s="21">
        <v>33</v>
      </c>
      <c r="H33" s="22"/>
      <c r="I33" s="23"/>
      <c r="J33" s="24"/>
      <c r="K33" s="25" t="str">
        <f t="shared" si="3"/>
        <v/>
      </c>
      <c r="L33" s="26"/>
      <c r="M33" s="27"/>
      <c r="N33" s="28">
        <f t="shared" si="4"/>
        <v>-1</v>
      </c>
      <c r="O33" s="29">
        <f t="shared" si="5"/>
        <v>2</v>
      </c>
      <c r="P33" s="30">
        <f t="shared" si="6"/>
        <v>0.5</v>
      </c>
      <c r="Q33" s="21"/>
      <c r="R33" s="21">
        <v>-1</v>
      </c>
      <c r="S33" s="21">
        <v>2</v>
      </c>
      <c r="T33" s="58">
        <v>9</v>
      </c>
      <c r="U33" s="31">
        <f t="shared" si="7"/>
        <v>-351</v>
      </c>
      <c r="V33" s="57">
        <f t="shared" si="8"/>
        <v>0</v>
      </c>
      <c r="W33" s="31">
        <f t="shared" ca="1" si="9"/>
        <v>7</v>
      </c>
      <c r="X33" s="31">
        <f t="shared" ca="1" si="10"/>
        <v>8</v>
      </c>
      <c r="Y33" s="31">
        <f t="shared" ca="1" si="11"/>
        <v>-3</v>
      </c>
      <c r="Z33" s="31">
        <f t="shared" ca="1" si="12"/>
        <v>2957</v>
      </c>
      <c r="AA33" s="31">
        <f t="shared" ca="1" si="13"/>
        <v>0</v>
      </c>
    </row>
    <row r="34" spans="1:27" s="31" customFormat="1" ht="11" customHeight="1" thickBot="1">
      <c r="A34" s="16">
        <v>1</v>
      </c>
      <c r="B34" s="17">
        <f t="shared" si="0"/>
        <v>6</v>
      </c>
      <c r="C34" s="17">
        <f t="shared" si="1"/>
        <v>-27</v>
      </c>
      <c r="D34" s="18">
        <f t="shared" si="2"/>
        <v>0</v>
      </c>
      <c r="E34" s="19">
        <v>-3</v>
      </c>
      <c r="F34" s="20"/>
      <c r="G34" s="21">
        <v>34</v>
      </c>
      <c r="H34" s="22"/>
      <c r="I34" s="23"/>
      <c r="J34" s="24"/>
      <c r="K34" s="25" t="str">
        <f t="shared" si="3"/>
        <v/>
      </c>
      <c r="L34" s="26"/>
      <c r="M34" s="27"/>
      <c r="N34" s="28">
        <f t="shared" si="4"/>
        <v>0</v>
      </c>
      <c r="O34" s="29">
        <f t="shared" si="5"/>
        <v>9</v>
      </c>
      <c r="P34" s="30">
        <f t="shared" si="6"/>
        <v>2.25</v>
      </c>
      <c r="Q34" s="21"/>
      <c r="R34" s="21">
        <v>0</v>
      </c>
      <c r="S34" s="21">
        <v>9</v>
      </c>
      <c r="T34" s="58">
        <v>-7</v>
      </c>
      <c r="U34" s="31">
        <f t="shared" si="7"/>
        <v>173</v>
      </c>
      <c r="V34" s="57">
        <f t="shared" si="8"/>
        <v>0</v>
      </c>
      <c r="W34" s="31">
        <f t="shared" ca="1" si="9"/>
        <v>1</v>
      </c>
      <c r="X34" s="31">
        <f t="shared" ca="1" si="10"/>
        <v>4</v>
      </c>
      <c r="Y34" s="31">
        <f t="shared" ca="1" si="11"/>
        <v>-4</v>
      </c>
      <c r="Z34" s="31">
        <f t="shared" ca="1" si="12"/>
        <v>476</v>
      </c>
      <c r="AA34" s="31">
        <f t="shared" ca="1" si="13"/>
        <v>0</v>
      </c>
    </row>
    <row r="35" spans="1:27" s="31" customFormat="1" ht="11" customHeight="1" thickBot="1">
      <c r="A35" s="32">
        <v>1</v>
      </c>
      <c r="B35" s="33">
        <f t="shared" si="0"/>
        <v>-12</v>
      </c>
      <c r="C35" s="33">
        <f t="shared" si="1"/>
        <v>17</v>
      </c>
      <c r="D35" s="33">
        <f t="shared" si="2"/>
        <v>90</v>
      </c>
      <c r="E35" s="19">
        <v>-5</v>
      </c>
      <c r="F35" s="34"/>
      <c r="G35" s="21">
        <v>35</v>
      </c>
      <c r="H35" s="22"/>
      <c r="I35" s="23"/>
      <c r="J35" s="24"/>
      <c r="K35" s="25" t="str">
        <f t="shared" si="3"/>
        <v/>
      </c>
      <c r="L35" s="26"/>
      <c r="M35" s="27"/>
      <c r="N35" s="28">
        <f t="shared" si="4"/>
        <v>-9</v>
      </c>
      <c r="O35" s="29">
        <f t="shared" si="5"/>
        <v>2</v>
      </c>
      <c r="P35" s="30">
        <f t="shared" si="6"/>
        <v>0.5</v>
      </c>
      <c r="Q35" s="21"/>
      <c r="R35" s="21">
        <v>-9</v>
      </c>
      <c r="S35" s="21">
        <v>2</v>
      </c>
      <c r="T35" s="58">
        <v>6</v>
      </c>
      <c r="U35" s="31">
        <f t="shared" si="7"/>
        <v>-3554</v>
      </c>
      <c r="V35" s="57">
        <f t="shared" si="8"/>
        <v>0</v>
      </c>
      <c r="W35" s="31">
        <f t="shared" ca="1" si="9"/>
        <v>-5</v>
      </c>
      <c r="X35" s="31">
        <f t="shared" ca="1" si="10"/>
        <v>4</v>
      </c>
      <c r="Y35" s="31">
        <f t="shared" ca="1" si="11"/>
        <v>7</v>
      </c>
      <c r="Z35" s="31">
        <f t="shared" ca="1" si="12"/>
        <v>-1913</v>
      </c>
      <c r="AA35" s="31">
        <f t="shared" ca="1" si="13"/>
        <v>0</v>
      </c>
    </row>
    <row r="36" spans="1:27" s="31" customFormat="1" ht="11" customHeight="1" thickBot="1">
      <c r="A36" s="16">
        <v>1</v>
      </c>
      <c r="B36" s="17">
        <f t="shared" si="0"/>
        <v>6</v>
      </c>
      <c r="C36" s="17">
        <f t="shared" si="1"/>
        <v>-63</v>
      </c>
      <c r="D36" s="18">
        <f t="shared" si="2"/>
        <v>-392</v>
      </c>
      <c r="E36" s="19">
        <v>-8</v>
      </c>
      <c r="F36" s="34"/>
      <c r="G36" s="21">
        <v>36</v>
      </c>
      <c r="H36" s="22"/>
      <c r="I36" s="23"/>
      <c r="J36" s="24"/>
      <c r="K36" s="25" t="str">
        <f t="shared" si="3"/>
        <v/>
      </c>
      <c r="L36" s="26"/>
      <c r="M36" s="27"/>
      <c r="N36" s="28">
        <f t="shared" ref="N36:N41" si="14">MIN(R36:S36)</f>
        <v>7</v>
      </c>
      <c r="O36" s="29">
        <f t="shared" ref="O36:O41" si="15">MAX(R36:S36)</f>
        <v>7</v>
      </c>
      <c r="P36" s="30">
        <f t="shared" si="6"/>
        <v>1.75</v>
      </c>
      <c r="Q36" s="21"/>
      <c r="R36" s="21">
        <v>7</v>
      </c>
      <c r="S36" s="21">
        <v>7</v>
      </c>
      <c r="T36" s="58">
        <v>4</v>
      </c>
      <c r="U36" s="31">
        <f t="shared" si="7"/>
        <v>2944</v>
      </c>
      <c r="V36" s="57">
        <f t="shared" si="8"/>
        <v>0</v>
      </c>
      <c r="W36" s="31">
        <f t="shared" ca="1" si="9"/>
        <v>-3</v>
      </c>
      <c r="X36" s="31">
        <f t="shared" ca="1" si="10"/>
        <v>6</v>
      </c>
      <c r="Y36" s="31">
        <f t="shared" ca="1" si="11"/>
        <v>8</v>
      </c>
      <c r="Z36" s="31">
        <f t="shared" ca="1" si="12"/>
        <v>-1072</v>
      </c>
      <c r="AA36" s="31">
        <f t="shared" ca="1" si="13"/>
        <v>0</v>
      </c>
    </row>
    <row r="37" spans="1:27" s="31" customFormat="1" ht="11" customHeight="1" thickBot="1">
      <c r="A37" s="32">
        <v>1</v>
      </c>
      <c r="B37" s="33">
        <f t="shared" si="0"/>
        <v>1</v>
      </c>
      <c r="C37" s="33">
        <f t="shared" si="1"/>
        <v>-20</v>
      </c>
      <c r="D37" s="33">
        <f t="shared" si="2"/>
        <v>0</v>
      </c>
      <c r="E37" s="19">
        <v>-4</v>
      </c>
      <c r="F37" s="34"/>
      <c r="G37" s="21">
        <v>37</v>
      </c>
      <c r="H37" s="22"/>
      <c r="I37" s="23"/>
      <c r="J37" s="24"/>
      <c r="K37" s="25" t="str">
        <f t="shared" si="3"/>
        <v/>
      </c>
      <c r="L37" s="26"/>
      <c r="M37" s="27"/>
      <c r="N37" s="28">
        <f t="shared" si="14"/>
        <v>0</v>
      </c>
      <c r="O37" s="29">
        <f t="shared" si="15"/>
        <v>5</v>
      </c>
      <c r="P37" s="30">
        <f t="shared" si="6"/>
        <v>1.25</v>
      </c>
      <c r="Q37" s="21"/>
      <c r="R37" s="21">
        <v>0</v>
      </c>
      <c r="S37" s="21">
        <v>5</v>
      </c>
      <c r="T37" s="58">
        <v>-4</v>
      </c>
      <c r="U37" s="31">
        <f t="shared" si="7"/>
        <v>96</v>
      </c>
      <c r="V37" s="57">
        <f t="shared" si="8"/>
        <v>0</v>
      </c>
      <c r="W37" s="31">
        <f t="shared" ca="1" si="9"/>
        <v>-7</v>
      </c>
      <c r="X37" s="31">
        <f t="shared" ca="1" si="10"/>
        <v>1</v>
      </c>
      <c r="Y37" s="31">
        <f t="shared" ca="1" si="11"/>
        <v>-6</v>
      </c>
      <c r="Z37" s="31">
        <f t="shared" ca="1" si="12"/>
        <v>-2786</v>
      </c>
      <c r="AA37" s="31">
        <f t="shared" ca="1" si="13"/>
        <v>0</v>
      </c>
    </row>
    <row r="38" spans="1:27" s="31" customFormat="1" ht="11" customHeight="1" thickBot="1">
      <c r="A38" s="16">
        <v>1</v>
      </c>
      <c r="B38" s="17">
        <f t="shared" si="0"/>
        <v>19</v>
      </c>
      <c r="C38" s="17">
        <f t="shared" si="1"/>
        <v>99</v>
      </c>
      <c r="D38" s="18">
        <f t="shared" si="2"/>
        <v>81</v>
      </c>
      <c r="E38" s="19">
        <v>9</v>
      </c>
      <c r="F38" s="34"/>
      <c r="G38" s="21">
        <v>38</v>
      </c>
      <c r="H38" s="22"/>
      <c r="I38" s="23"/>
      <c r="J38" s="24"/>
      <c r="K38" s="25" t="str">
        <f t="shared" si="3"/>
        <v/>
      </c>
      <c r="L38" s="26"/>
      <c r="M38" s="27"/>
      <c r="N38" s="28">
        <f t="shared" si="14"/>
        <v>1</v>
      </c>
      <c r="O38" s="29">
        <f t="shared" si="15"/>
        <v>9</v>
      </c>
      <c r="P38" s="30">
        <f t="shared" si="6"/>
        <v>2.25</v>
      </c>
      <c r="Q38" s="21"/>
      <c r="R38" s="21">
        <v>9</v>
      </c>
      <c r="S38" s="21">
        <v>1</v>
      </c>
      <c r="T38" s="58">
        <v>1</v>
      </c>
      <c r="U38" s="31">
        <f t="shared" si="7"/>
        <v>3621</v>
      </c>
      <c r="V38" s="57">
        <f t="shared" si="8"/>
        <v>0</v>
      </c>
      <c r="W38" s="31">
        <f t="shared" ca="1" si="9"/>
        <v>0</v>
      </c>
      <c r="X38" s="31">
        <f t="shared" ca="1" si="10"/>
        <v>5</v>
      </c>
      <c r="Y38" s="31">
        <f t="shared" ca="1" si="11"/>
        <v>-5</v>
      </c>
      <c r="Z38" s="31">
        <f t="shared" ca="1" si="12"/>
        <v>95</v>
      </c>
      <c r="AA38" s="31">
        <f t="shared" ca="1" si="13"/>
        <v>0</v>
      </c>
    </row>
    <row r="39" spans="1:27" s="31" customFormat="1" ht="11" customHeight="1" thickBot="1">
      <c r="A39" s="32">
        <v>1</v>
      </c>
      <c r="B39" s="33">
        <f t="shared" si="0"/>
        <v>0</v>
      </c>
      <c r="C39" s="33">
        <f t="shared" si="1"/>
        <v>-19</v>
      </c>
      <c r="D39" s="33">
        <f t="shared" si="2"/>
        <v>-30</v>
      </c>
      <c r="E39" s="19">
        <v>3</v>
      </c>
      <c r="F39" s="34"/>
      <c r="G39" s="21">
        <v>39</v>
      </c>
      <c r="H39" s="22"/>
      <c r="I39" s="23"/>
      <c r="J39" s="24"/>
      <c r="K39" s="25" t="str">
        <f t="shared" si="3"/>
        <v/>
      </c>
      <c r="L39" s="26"/>
      <c r="M39" s="27"/>
      <c r="N39" s="28">
        <f t="shared" si="14"/>
        <v>-5</v>
      </c>
      <c r="O39" s="29">
        <f t="shared" si="15"/>
        <v>2</v>
      </c>
      <c r="P39" s="30">
        <f t="shared" si="6"/>
        <v>0.5</v>
      </c>
      <c r="Q39" s="21"/>
      <c r="R39" s="21">
        <v>-5</v>
      </c>
      <c r="S39" s="21">
        <v>2</v>
      </c>
      <c r="T39" s="58">
        <v>9</v>
      </c>
      <c r="U39" s="31">
        <f t="shared" si="7"/>
        <v>-1951</v>
      </c>
      <c r="V39" s="57">
        <f t="shared" si="8"/>
        <v>0</v>
      </c>
      <c r="W39" s="31">
        <f t="shared" ca="1" si="9"/>
        <v>0</v>
      </c>
      <c r="X39" s="31">
        <f t="shared" ca="1" si="10"/>
        <v>1</v>
      </c>
      <c r="Y39" s="31">
        <f t="shared" ca="1" si="11"/>
        <v>8</v>
      </c>
      <c r="Z39" s="31">
        <f t="shared" ca="1" si="12"/>
        <v>28</v>
      </c>
      <c r="AA39" s="31">
        <f t="shared" ca="1" si="13"/>
        <v>0</v>
      </c>
    </row>
    <row r="40" spans="1:27" s="31" customFormat="1" ht="11" customHeight="1" thickBot="1">
      <c r="A40" s="16">
        <v>1</v>
      </c>
      <c r="B40" s="17">
        <f t="shared" si="0"/>
        <v>3</v>
      </c>
      <c r="C40" s="17">
        <f t="shared" si="1"/>
        <v>-49</v>
      </c>
      <c r="D40" s="18">
        <f t="shared" si="2"/>
        <v>-147</v>
      </c>
      <c r="E40" s="19">
        <v>7</v>
      </c>
      <c r="F40" s="34"/>
      <c r="G40" s="21">
        <v>40</v>
      </c>
      <c r="H40" s="22"/>
      <c r="I40" s="23"/>
      <c r="J40" s="24"/>
      <c r="K40" s="25" t="str">
        <f t="shared" si="3"/>
        <v/>
      </c>
      <c r="L40" s="26"/>
      <c r="M40" s="27"/>
      <c r="N40" s="28">
        <f t="shared" si="14"/>
        <v>-7</v>
      </c>
      <c r="O40" s="29">
        <f t="shared" si="15"/>
        <v>3</v>
      </c>
      <c r="P40" s="30">
        <f t="shared" si="6"/>
        <v>0.75</v>
      </c>
      <c r="Q40" s="21"/>
      <c r="R40" s="21">
        <v>-7</v>
      </c>
      <c r="S40" s="21">
        <v>3</v>
      </c>
      <c r="T40" s="58">
        <v>-7</v>
      </c>
      <c r="U40" s="31">
        <f t="shared" si="7"/>
        <v>-2747</v>
      </c>
      <c r="V40" s="57">
        <f t="shared" si="8"/>
        <v>0</v>
      </c>
      <c r="W40" s="31">
        <f t="shared" ca="1" si="9"/>
        <v>9</v>
      </c>
      <c r="X40" s="31">
        <f t="shared" ca="1" si="10"/>
        <v>8</v>
      </c>
      <c r="Y40" s="31">
        <f t="shared" ca="1" si="11"/>
        <v>-4</v>
      </c>
      <c r="Z40" s="31">
        <f t="shared" ca="1" si="12"/>
        <v>3756</v>
      </c>
      <c r="AA40" s="31">
        <f t="shared" ca="1" si="13"/>
        <v>0</v>
      </c>
    </row>
    <row r="41" spans="1:27" s="31" customFormat="1" ht="11" customHeight="1">
      <c r="A41" s="35">
        <v>1</v>
      </c>
      <c r="B41" s="36">
        <f t="shared" si="0"/>
        <v>-6</v>
      </c>
      <c r="C41" s="36">
        <f t="shared" si="1"/>
        <v>-15</v>
      </c>
      <c r="D41" s="36">
        <f t="shared" si="2"/>
        <v>-8</v>
      </c>
      <c r="E41" s="19">
        <v>1</v>
      </c>
      <c r="F41" s="37"/>
      <c r="G41" s="21">
        <v>41</v>
      </c>
      <c r="H41" s="22"/>
      <c r="I41" s="23"/>
      <c r="J41" s="24"/>
      <c r="K41" s="25" t="str">
        <f t="shared" si="3"/>
        <v/>
      </c>
      <c r="L41" s="26"/>
      <c r="M41" s="27"/>
      <c r="N41" s="28">
        <f t="shared" si="14"/>
        <v>-8</v>
      </c>
      <c r="O41" s="29">
        <f t="shared" si="15"/>
        <v>1</v>
      </c>
      <c r="P41" s="30">
        <f t="shared" si="6"/>
        <v>0.25</v>
      </c>
      <c r="Q41" s="21"/>
      <c r="R41" s="21">
        <v>-8</v>
      </c>
      <c r="S41" s="21">
        <v>1</v>
      </c>
      <c r="T41" s="58">
        <v>0</v>
      </c>
      <c r="U41" s="31">
        <f t="shared" si="7"/>
        <v>-3180</v>
      </c>
      <c r="V41" s="57">
        <f t="shared" si="8"/>
        <v>0</v>
      </c>
      <c r="W41" s="31">
        <f t="shared" ca="1" si="9"/>
        <v>-7</v>
      </c>
      <c r="X41" s="31">
        <f t="shared" ca="1" si="10"/>
        <v>1</v>
      </c>
      <c r="Y41" s="31">
        <f t="shared" ca="1" si="11"/>
        <v>2</v>
      </c>
      <c r="Z41" s="31">
        <f t="shared" ca="1" si="12"/>
        <v>-2778</v>
      </c>
      <c r="AA41" s="31">
        <f t="shared" ca="1" si="13"/>
        <v>0</v>
      </c>
    </row>
    <row r="42" spans="1:27" s="31" customFormat="1" ht="4" customHeight="1">
      <c r="A42" s="32"/>
      <c r="B42" s="33"/>
      <c r="C42" s="33"/>
      <c r="D42" s="33"/>
      <c r="E42" s="38"/>
      <c r="F42" s="39"/>
      <c r="G42" s="40"/>
      <c r="H42" s="40"/>
      <c r="I42" s="41"/>
      <c r="J42" s="38"/>
      <c r="K42" s="41"/>
      <c r="L42" s="42"/>
      <c r="M42" s="42"/>
      <c r="N42" s="43"/>
      <c r="O42" s="44"/>
      <c r="P42" s="40"/>
      <c r="Q42" s="40"/>
      <c r="R42" s="40"/>
    </row>
    <row r="43" spans="1:27" s="31" customFormat="1" ht="10" customHeight="1">
      <c r="A43" s="45" t="s">
        <v>15</v>
      </c>
      <c r="B43" s="45" t="s">
        <v>16</v>
      </c>
      <c r="C43" s="45" t="s">
        <v>17</v>
      </c>
      <c r="D43" s="45">
        <v>1</v>
      </c>
      <c r="E43" s="21"/>
      <c r="F43" s="28"/>
      <c r="G43" s="21"/>
      <c r="H43" s="21" t="s">
        <v>7</v>
      </c>
      <c r="I43" s="28" t="s">
        <v>0</v>
      </c>
      <c r="J43" s="28" t="s">
        <v>9</v>
      </c>
      <c r="K43" s="28" t="s">
        <v>10</v>
      </c>
      <c r="L43" s="28" t="s">
        <v>11</v>
      </c>
      <c r="M43" s="28"/>
      <c r="N43" s="28"/>
      <c r="O43" s="29"/>
      <c r="P43" s="30">
        <f>SUM(P2:P41)</f>
        <v>53</v>
      </c>
      <c r="Q43" s="21"/>
      <c r="R43" s="21"/>
      <c r="S43" s="30"/>
      <c r="V43" s="31">
        <f>SUM(V2:V41)</f>
        <v>0</v>
      </c>
      <c r="AA43" s="31">
        <f ca="1">SUM(AA2:AA41)</f>
        <v>0</v>
      </c>
    </row>
    <row r="44" spans="1:27" s="31" customFormat="1" ht="11" customHeight="1">
      <c r="A44" s="21"/>
      <c r="B44" s="21"/>
      <c r="C44" s="21"/>
      <c r="D44" s="21"/>
      <c r="E44" s="21"/>
      <c r="F44" s="28"/>
      <c r="G44" s="21"/>
      <c r="H44" s="21">
        <v>1</v>
      </c>
      <c r="I44" s="46" t="str">
        <f t="array" ref="I44">IF(SUM(($H$2:$H$41=H44)*($K$2:$K$41=1)*$P$2:$P$41)=0,"",SUM(($H$2:$H$41=H44)*($K$2:$K$41=1)*$P$2:$P$41))</f>
        <v/>
      </c>
      <c r="J44" s="30" t="str">
        <f>IF(I44="","",I44/2)</f>
        <v/>
      </c>
      <c r="K44" s="30" t="str">
        <f>IF(I44="","",I44/3)</f>
        <v/>
      </c>
      <c r="L44" s="30" t="str">
        <f>IF(I44="","",I44/4)</f>
        <v/>
      </c>
      <c r="M44" s="47"/>
      <c r="N44" s="47"/>
      <c r="O44" s="48"/>
      <c r="P44" s="21"/>
      <c r="Q44" s="21"/>
      <c r="R44" s="21"/>
      <c r="S44" s="21"/>
      <c r="T44" s="54"/>
      <c r="U44" s="54"/>
      <c r="V44" s="54"/>
      <c r="X44" s="31" t="s">
        <v>32</v>
      </c>
    </row>
    <row r="45" spans="1:27" s="31" customFormat="1" ht="11" customHeight="1">
      <c r="A45" s="21"/>
      <c r="B45" s="21"/>
      <c r="C45" s="21"/>
      <c r="E45" s="49" t="s">
        <v>2</v>
      </c>
      <c r="F45" s="28"/>
      <c r="G45" s="21"/>
      <c r="H45" s="21">
        <v>2</v>
      </c>
      <c r="I45" s="46" t="str">
        <f t="array" ref="I45">IF(SUM(($H$2:$H$41=H45)*($K$2:$K$41=1)*$P$2:$P$41)=0,"",SUM(($H$2:$H$41=H45)*($K$2:$K$41=1)*$P$2:$P$41))</f>
        <v/>
      </c>
      <c r="J45" s="30" t="str">
        <f t="shared" ref="J45:J57" si="16">IF(I45="","",I45/2)</f>
        <v/>
      </c>
      <c r="K45" s="30" t="str">
        <f t="shared" ref="K45:K57" si="17">IF(I45="","",I45/3)</f>
        <v/>
      </c>
      <c r="L45" s="30" t="str">
        <f t="shared" ref="L45:L57" si="18">IF(I45="","",I45/4)</f>
        <v/>
      </c>
      <c r="M45" s="47"/>
      <c r="N45" s="47"/>
      <c r="O45" s="48"/>
      <c r="P45" s="28" t="s">
        <v>3</v>
      </c>
      <c r="Q45" s="28"/>
      <c r="R45" s="50" t="s">
        <v>2</v>
      </c>
      <c r="S45" s="21"/>
      <c r="T45" s="54"/>
      <c r="U45" s="54"/>
      <c r="V45" s="54"/>
      <c r="X45" s="31" t="s">
        <v>33</v>
      </c>
    </row>
    <row r="46" spans="1:27" s="31" customFormat="1" ht="11" customHeight="1">
      <c r="A46" s="21" t="s">
        <v>35</v>
      </c>
      <c r="B46" s="21"/>
      <c r="C46" s="21"/>
      <c r="D46" s="21"/>
      <c r="E46" s="28">
        <f>COUNTIF(E2:E35,0)</f>
        <v>0</v>
      </c>
      <c r="F46" s="28"/>
      <c r="G46" s="21"/>
      <c r="H46" s="21">
        <v>3</v>
      </c>
      <c r="I46" s="46" t="str">
        <f t="array" ref="I46">IF(SUM(($H$2:$H$41=H46)*($K$2:$K$41=1)*$P$2:$P$41)=0,"",SUM(($H$2:$H$41=H46)*($K$2:$K$41=1)*$P$2:$P$41))</f>
        <v/>
      </c>
      <c r="J46" s="30" t="str">
        <f t="shared" si="16"/>
        <v/>
      </c>
      <c r="K46" s="30" t="str">
        <f t="shared" si="17"/>
        <v/>
      </c>
      <c r="L46" s="30" t="str">
        <f t="shared" si="18"/>
        <v/>
      </c>
      <c r="M46" s="47"/>
      <c r="N46" s="47"/>
      <c r="O46" s="48"/>
      <c r="P46" s="46">
        <f>MAX(P2:P35)</f>
        <v>2.25</v>
      </c>
      <c r="Q46" s="28"/>
      <c r="R46" s="28">
        <f>COUNTIF(R2:R35,0)</f>
        <v>3</v>
      </c>
      <c r="S46" s="21"/>
      <c r="T46" s="54"/>
      <c r="U46" s="54"/>
      <c r="V46" s="54"/>
    </row>
    <row r="47" spans="1:27" s="31" customFormat="1" ht="11" customHeight="1" thickBot="1">
      <c r="A47" s="21" t="s">
        <v>34</v>
      </c>
      <c r="B47" s="21"/>
      <c r="C47" s="21"/>
      <c r="D47" s="21"/>
      <c r="E47" s="21"/>
      <c r="F47" s="28"/>
      <c r="G47" s="21"/>
      <c r="H47" s="21">
        <v>4</v>
      </c>
      <c r="I47" s="46" t="str">
        <f t="array" ref="I47">IF(SUM(($H$2:$H$41=H47)*($K$2:$K$41=1)*$P$2:$P$41)=0,"",SUM(($H$2:$H$41=H47)*($K$2:$K$41=1)*$P$2:$P$41))</f>
        <v/>
      </c>
      <c r="J47" s="30" t="str">
        <f t="shared" si="16"/>
        <v/>
      </c>
      <c r="K47" s="30" t="str">
        <f t="shared" si="17"/>
        <v/>
      </c>
      <c r="L47" s="30" t="str">
        <f t="shared" si="18"/>
        <v/>
      </c>
      <c r="M47" s="51"/>
      <c r="N47" s="52"/>
      <c r="O47" s="31" t="s">
        <v>14</v>
      </c>
    </row>
    <row r="48" spans="1:27" s="31" customFormat="1" ht="11" customHeight="1" thickBot="1">
      <c r="A48" s="21"/>
      <c r="B48" s="21"/>
      <c r="C48" s="21"/>
      <c r="D48" s="21"/>
      <c r="E48" s="21"/>
      <c r="F48" s="28"/>
      <c r="G48" s="21"/>
      <c r="H48" s="21">
        <v>5</v>
      </c>
      <c r="I48" s="46" t="str">
        <f t="array" ref="I48">IF(SUM(($H$2:$H$41=H48)*($K$2:$K$41=1)*$P$2:$P$41)=0,"",SUM(($H$2:$H$41=H48)*($K$2:$K$41=1)*$P$2:$P$41))</f>
        <v/>
      </c>
      <c r="J48" s="30" t="str">
        <f t="shared" si="16"/>
        <v/>
      </c>
      <c r="K48" s="30" t="str">
        <f t="shared" si="17"/>
        <v/>
      </c>
      <c r="L48" s="30" t="str">
        <f t="shared" si="18"/>
        <v/>
      </c>
      <c r="M48" s="51"/>
      <c r="N48" s="52"/>
      <c r="O48" s="53">
        <v>0.25</v>
      </c>
    </row>
    <row r="49" spans="1:14" s="31" customFormat="1" ht="11" customHeight="1">
      <c r="A49" s="21"/>
      <c r="B49" s="21"/>
      <c r="C49" s="21"/>
      <c r="D49" s="21"/>
      <c r="E49" s="21"/>
      <c r="F49" s="28"/>
      <c r="G49" s="21"/>
      <c r="H49" s="21">
        <v>6</v>
      </c>
      <c r="I49" s="46" t="str">
        <f t="array" ref="I49">IF(SUM(($H$2:$H$41=H49)*($K$2:$K$41=1)*$P$2:$P$41)=0,"",SUM(($H$2:$H$41=H49)*($K$2:$K$41=1)*$P$2:$P$41))</f>
        <v/>
      </c>
      <c r="J49" s="30" t="str">
        <f t="shared" si="16"/>
        <v/>
      </c>
      <c r="K49" s="30" t="str">
        <f t="shared" si="17"/>
        <v/>
      </c>
      <c r="L49" s="30" t="str">
        <f t="shared" si="18"/>
        <v/>
      </c>
      <c r="M49" s="51"/>
      <c r="N49" s="52"/>
    </row>
    <row r="50" spans="1:14" s="31" customFormat="1" ht="11" customHeight="1">
      <c r="A50" s="21"/>
      <c r="B50" s="21"/>
      <c r="C50" s="21"/>
      <c r="D50" s="21"/>
      <c r="E50" s="21"/>
      <c r="F50" s="28"/>
      <c r="G50" s="21"/>
      <c r="H50" s="21">
        <v>7</v>
      </c>
      <c r="I50" s="46" t="str">
        <f t="array" ref="I50">IF(SUM(($H$2:$H$41=H50)*($K$2:$K$41=1)*$P$2:$P$41)=0,"",SUM(($H$2:$H$41=H50)*($K$2:$K$41=1)*$P$2:$P$41))</f>
        <v/>
      </c>
      <c r="J50" s="30" t="str">
        <f t="shared" si="16"/>
        <v/>
      </c>
      <c r="K50" s="30" t="str">
        <f t="shared" si="17"/>
        <v/>
      </c>
      <c r="L50" s="30" t="str">
        <f t="shared" si="18"/>
        <v/>
      </c>
      <c r="M50" s="51"/>
      <c r="N50" s="52"/>
    </row>
    <row r="51" spans="1:14" s="31" customFormat="1" ht="11" customHeight="1">
      <c r="A51" s="21"/>
      <c r="B51" s="21"/>
      <c r="C51" s="21"/>
      <c r="D51" s="21"/>
      <c r="E51" s="21"/>
      <c r="F51" s="28"/>
      <c r="G51" s="21"/>
      <c r="H51" s="21">
        <v>8</v>
      </c>
      <c r="I51" s="46" t="str">
        <f t="array" ref="I51">IF(SUM(($H$2:$H$41=H51)*($K$2:$K$41=1)*$P$2:$P$41)=0,"",SUM(($H$2:$H$41=H51)*($K$2:$K$41=1)*$P$2:$P$41))</f>
        <v/>
      </c>
      <c r="J51" s="30" t="str">
        <f t="shared" si="16"/>
        <v/>
      </c>
      <c r="K51" s="30" t="str">
        <f t="shared" si="17"/>
        <v/>
      </c>
      <c r="L51" s="30" t="str">
        <f t="shared" si="18"/>
        <v/>
      </c>
      <c r="M51" s="51"/>
      <c r="N51" s="52"/>
    </row>
    <row r="52" spans="1:14" s="31" customFormat="1" ht="11" customHeight="1">
      <c r="A52" s="21"/>
      <c r="B52" s="21"/>
      <c r="C52" s="21"/>
      <c r="D52" s="21"/>
      <c r="E52" s="21"/>
      <c r="F52" s="28"/>
      <c r="G52" s="21"/>
      <c r="H52" s="21">
        <v>9</v>
      </c>
      <c r="I52" s="46" t="str">
        <f t="array" ref="I52">IF(SUM(($H$2:$H$41=H52)*($K$2:$K$41=1)*$P$2:$P$41)=0,"",SUM(($H$2:$H$41=H52)*($K$2:$K$41=1)*$P$2:$P$41))</f>
        <v/>
      </c>
      <c r="J52" s="30" t="str">
        <f t="shared" si="16"/>
        <v/>
      </c>
      <c r="K52" s="30" t="str">
        <f t="shared" si="17"/>
        <v/>
      </c>
      <c r="L52" s="30" t="str">
        <f t="shared" si="18"/>
        <v/>
      </c>
      <c r="M52" s="51"/>
      <c r="N52" s="52"/>
    </row>
    <row r="53" spans="1:14" s="31" customFormat="1" ht="11" customHeight="1">
      <c r="A53" s="21"/>
      <c r="B53" s="21"/>
      <c r="C53" s="21"/>
      <c r="D53" s="21"/>
      <c r="E53" s="21"/>
      <c r="F53" s="28"/>
      <c r="G53" s="21"/>
      <c r="H53" s="21">
        <v>10</v>
      </c>
      <c r="I53" s="46" t="str">
        <f t="array" ref="I53">IF(SUM(($H$2:$H$41=H53)*($K$2:$K$41=1)*$P$2:$P$41)=0,"",SUM(($H$2:$H$41=H53)*($K$2:$K$41=1)*$P$2:$P$41))</f>
        <v/>
      </c>
      <c r="J53" s="30" t="str">
        <f t="shared" si="16"/>
        <v/>
      </c>
      <c r="K53" s="30" t="str">
        <f t="shared" si="17"/>
        <v/>
      </c>
      <c r="L53" s="30" t="str">
        <f t="shared" si="18"/>
        <v/>
      </c>
      <c r="M53" s="51"/>
      <c r="N53" s="52"/>
    </row>
    <row r="54" spans="1:14" s="31" customFormat="1" ht="11" customHeight="1">
      <c r="A54" s="21"/>
      <c r="B54" s="21"/>
      <c r="C54" s="21"/>
      <c r="D54" s="21"/>
      <c r="E54" s="21"/>
      <c r="F54" s="28"/>
      <c r="G54" s="21"/>
      <c r="H54" s="21">
        <v>11</v>
      </c>
      <c r="I54" s="46" t="str">
        <f t="array" ref="I54">IF(SUM(($H$2:$H$41=H54)*($K$2:$K$41=1)*$P$2:$P$41)=0,"",SUM(($H$2:$H$41=H54)*($K$2:$K$41=1)*$P$2:$P$41))</f>
        <v/>
      </c>
      <c r="J54" s="30" t="str">
        <f t="shared" si="16"/>
        <v/>
      </c>
      <c r="K54" s="30" t="str">
        <f t="shared" si="17"/>
        <v/>
      </c>
      <c r="L54" s="30" t="str">
        <f t="shared" si="18"/>
        <v/>
      </c>
      <c r="M54" s="51"/>
      <c r="N54" s="52"/>
    </row>
    <row r="55" spans="1:14" s="31" customFormat="1" ht="11" customHeight="1">
      <c r="A55" s="21"/>
      <c r="B55" s="21"/>
      <c r="C55" s="21"/>
      <c r="D55" s="21"/>
      <c r="E55" s="21"/>
      <c r="F55" s="28"/>
      <c r="G55" s="21"/>
      <c r="H55" s="21">
        <v>12</v>
      </c>
      <c r="I55" s="46" t="str">
        <f t="array" ref="I55">IF(SUM(($H$2:$H$41=H55)*($K$2:$K$41=1)*$P$2:$P$41)=0,"",SUM(($H$2:$H$41=H55)*($K$2:$K$41=1)*$P$2:$P$41))</f>
        <v/>
      </c>
      <c r="J55" s="30" t="str">
        <f t="shared" si="16"/>
        <v/>
      </c>
      <c r="K55" s="30" t="str">
        <f t="shared" si="17"/>
        <v/>
      </c>
      <c r="L55" s="30" t="str">
        <f t="shared" si="18"/>
        <v/>
      </c>
      <c r="M55" s="51"/>
      <c r="N55" s="52"/>
    </row>
    <row r="56" spans="1:14" s="31" customFormat="1" ht="11" customHeight="1">
      <c r="A56" s="21"/>
      <c r="B56" s="21"/>
      <c r="C56" s="21"/>
      <c r="D56" s="21"/>
      <c r="E56" s="21"/>
      <c r="F56" s="28"/>
      <c r="G56" s="21"/>
      <c r="H56" s="21">
        <v>13</v>
      </c>
      <c r="I56" s="46" t="str">
        <f t="array" ref="I56">IF(SUM(($H$2:$H$41=H56)*($K$2:$K$41=1)*$P$2:$P$41)=0,"",SUM(($H$2:$H$41=H56)*($K$2:$K$41=1)*$P$2:$P$41))</f>
        <v/>
      </c>
      <c r="J56" s="30" t="str">
        <f t="shared" si="16"/>
        <v/>
      </c>
      <c r="K56" s="30" t="str">
        <f t="shared" si="17"/>
        <v/>
      </c>
      <c r="L56" s="30" t="str">
        <f t="shared" si="18"/>
        <v/>
      </c>
      <c r="M56" s="51"/>
      <c r="N56" s="52"/>
    </row>
    <row r="57" spans="1:14" s="31" customFormat="1" ht="11" customHeight="1">
      <c r="A57" s="21"/>
      <c r="B57" s="21"/>
      <c r="C57" s="21"/>
      <c r="D57" s="21"/>
      <c r="E57" s="21"/>
      <c r="F57" s="28"/>
      <c r="G57" s="21"/>
      <c r="H57" s="21">
        <v>14</v>
      </c>
      <c r="I57" s="46" t="str">
        <f t="array" ref="I57">IF(SUM(($H$2:$H$41=H57)*($K$2:$K$41=1)*$P$2:$P$41)=0,"",SUM(($H$2:$H$41=H57)*($K$2:$K$41=1)*$P$2:$P$41))</f>
        <v/>
      </c>
      <c r="J57" s="30" t="str">
        <f t="shared" si="16"/>
        <v/>
      </c>
      <c r="K57" s="30" t="str">
        <f t="shared" si="17"/>
        <v/>
      </c>
      <c r="L57" s="30" t="str">
        <f t="shared" si="18"/>
        <v/>
      </c>
      <c r="M57" s="51"/>
      <c r="N57" s="52"/>
    </row>
    <row r="58" spans="1:14" s="31" customFormat="1" ht="11" customHeight="1">
      <c r="A58" s="21"/>
      <c r="B58" s="21"/>
      <c r="C58" s="21"/>
      <c r="D58" s="21"/>
      <c r="E58" s="21"/>
      <c r="F58" s="28"/>
      <c r="G58" s="21"/>
      <c r="H58" s="21"/>
      <c r="I58" s="46"/>
      <c r="J58" s="30"/>
      <c r="K58" s="30"/>
      <c r="L58" s="30"/>
      <c r="M58" s="51"/>
      <c r="N58" s="52"/>
    </row>
  </sheetData>
  <phoneticPr fontId="3" type="noConversion"/>
  <conditionalFormatting sqref="K2:K41">
    <cfRule type="expression" dxfId="6" priority="5" stopIfTrue="1">
      <formula>K2=""</formula>
    </cfRule>
  </conditionalFormatting>
  <conditionalFormatting sqref="K2:K41">
    <cfRule type="expression" dxfId="5" priority="8">
      <formula>AND(MIN(I2:J2)=N2,MAX(I2:J2)=O2)</formula>
    </cfRule>
  </conditionalFormatting>
  <conditionalFormatting sqref="K2:K41">
    <cfRule type="expression" dxfId="4" priority="9" stopIfTrue="1">
      <formula>NOT(AND(MIN(I2:J2)=N2,MAX(I2:J2)=O2))</formula>
    </cfRule>
  </conditionalFormatting>
  <conditionalFormatting sqref="W2:Y41">
    <cfRule type="expression" dxfId="3" priority="4">
      <formula>$AA$43&lt;&gt;0</formula>
    </cfRule>
  </conditionalFormatting>
  <conditionalFormatting sqref="X2:X41">
    <cfRule type="expression" dxfId="2" priority="3" stopIfTrue="1">
      <formula>MAX(W2:X2)=0</formula>
    </cfRule>
  </conditionalFormatting>
  <conditionalFormatting sqref="J2:J41">
    <cfRule type="expression" dxfId="1" priority="2">
      <formula>$V$43&lt;&gt;0</formula>
    </cfRule>
  </conditionalFormatting>
  <conditionalFormatting sqref="J2:J41">
    <cfRule type="expression" dxfId="0" priority="1">
      <formula>MAX(R2,S2)=0</formula>
    </cfRule>
  </conditionalFormatting>
  <pageMargins left="0.75" right="0.75" top="1" bottom="1" header="0.5" footer="0.5"/>
  <pageSetup orientation="portrait" horizontalDpi="4294967292" verticalDpi="4294967292"/>
  <headerFooter>
    <oddHeader>&amp;C&amp;"Calibri,Regular"&amp;K000000&amp;F</oddHeader>
    <oddFooter>&amp;C&amp;"Calibri,Regular"&amp;K000000&amp;D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Rand#'s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Cotter</dc:creator>
  <cp:lastModifiedBy>Neil Cotter</cp:lastModifiedBy>
  <cp:lastPrinted>2016-05-19T05:55:56Z</cp:lastPrinted>
  <dcterms:created xsi:type="dcterms:W3CDTF">2014-06-01T18:14:21Z</dcterms:created>
  <dcterms:modified xsi:type="dcterms:W3CDTF">2017-05-09T05:52:07Z</dcterms:modified>
</cp:coreProperties>
</file>