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cotter/Google Drive/____KeyDataGL/__ConceptualToolsGL/Filters/ActiveFilters/SallenKey/"/>
    </mc:Choice>
  </mc:AlternateContent>
  <xr:revisionPtr revIDLastSave="0" documentId="13_ncr:1_{C1911DE0-FEE1-9A49-B3CA-D6FEF915FC9C}" xr6:coauthVersionLast="45" xr6:coauthVersionMax="45" xr10:uidLastSave="{00000000-0000-0000-0000-000000000000}"/>
  <bookViews>
    <workbookView xWindow="0" yWindow="460" windowWidth="24400" windowHeight="24180" xr2:uid="{7FC5AAD1-1C45-A34B-AAFB-DEEDA24C14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9" i="1"/>
  <c r="H5" i="1" l="1"/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9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9" i="1"/>
  <c r="I9" i="1" s="1"/>
  <c r="C54" i="1"/>
  <c r="D54" i="1" s="1"/>
  <c r="C55" i="1"/>
  <c r="D55" i="1" s="1"/>
  <c r="C56" i="1"/>
  <c r="D56" i="1" s="1"/>
  <c r="C57" i="1"/>
  <c r="D57" i="1" s="1"/>
  <c r="C58" i="1"/>
  <c r="D58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9" i="1"/>
  <c r="D9" i="1" s="1"/>
</calcChain>
</file>

<file path=xl/sharedStrings.xml><?xml version="1.0" encoding="utf-8"?>
<sst xmlns="http://schemas.openxmlformats.org/spreadsheetml/2006/main" count="28" uniqueCount="21">
  <si>
    <t>Q1</t>
  </si>
  <si>
    <t>Q2</t>
  </si>
  <si>
    <t>r</t>
  </si>
  <si>
    <t>r/(1+r)</t>
  </si>
  <si>
    <t>1/sqrt(rc1)</t>
  </si>
  <si>
    <t>1/sqrt(rc2)</t>
  </si>
  <si>
    <t>R2=rR1</t>
  </si>
  <si>
    <t>Filter Component Calcs</t>
  </si>
  <si>
    <t>4-pole low-pass</t>
  </si>
  <si>
    <t>1st 2-pole section</t>
  </si>
  <si>
    <t>2nd 2-pole section</t>
  </si>
  <si>
    <t>first 2-pole section</t>
  </si>
  <si>
    <t>second 2-pole section</t>
  </si>
  <si>
    <t xml:space="preserve"> c  =1/Q1^2 * r/(1+r)^2</t>
  </si>
  <si>
    <t xml:space="preserve"> c  =1/Q2^2 * r/(1+r)^2</t>
  </si>
  <si>
    <t>C2 = cC1</t>
  </si>
  <si>
    <t>R1C1*1e6</t>
  </si>
  <si>
    <t>Butterworth</t>
  </si>
  <si>
    <t>f_c =</t>
  </si>
  <si>
    <t>w_c =</t>
  </si>
  <si>
    <t>Sallen-Key calcs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</si>
</sst>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164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right"/>
    </xf>
    <xf numFmtId="1" fontId="0" fillId="0" borderId="0" xfId="0" applyNumberFormat="1"/>
    <xf numFmtId="0" fontId="1" fillId="0" borderId="0" xfId="0" applyFont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03F5A-BC27-E245-AA13-8056CBE119C6}">
  <dimension ref="A1:M58"/>
  <sheetViews>
    <sheetView tabSelected="1" workbookViewId="0">
      <selection activeCell="N10" sqref="N10"/>
    </sheetView>
  </sheetViews>
  <sheetFormatPr baseColWidth="10" defaultRowHeight="16" x14ac:dyDescent="0.2"/>
  <cols>
    <col min="2" max="2" width="1" customWidth="1"/>
    <col min="3" max="3" width="21.6640625" style="3" customWidth="1"/>
    <col min="4" max="4" width="15.83203125" style="2" customWidth="1"/>
    <col min="5" max="5" width="16.33203125" style="3" customWidth="1"/>
    <col min="6" max="6" width="1.1640625" style="3" customWidth="1"/>
    <col min="8" max="8" width="21" style="3" customWidth="1"/>
    <col min="9" max="9" width="13.6640625" style="2" customWidth="1"/>
    <col min="10" max="10" width="13.83203125" style="3" customWidth="1"/>
    <col min="11" max="11" width="3" style="3" customWidth="1"/>
    <col min="12" max="12" width="7.33203125" style="2" customWidth="1"/>
    <col min="13" max="13" width="10.83203125" style="3"/>
  </cols>
  <sheetData>
    <row r="1" spans="1:13" x14ac:dyDescent="0.2">
      <c r="A1" t="s">
        <v>17</v>
      </c>
      <c r="C1" s="3" t="s">
        <v>7</v>
      </c>
      <c r="D1" s="2" t="s">
        <v>8</v>
      </c>
      <c r="G1" t="s">
        <v>17</v>
      </c>
      <c r="H1" s="3" t="s">
        <v>20</v>
      </c>
    </row>
    <row r="2" spans="1:13" x14ac:dyDescent="0.2">
      <c r="C2" s="3" t="s">
        <v>9</v>
      </c>
      <c r="D2" s="2" t="s">
        <v>10</v>
      </c>
    </row>
    <row r="3" spans="1:13" x14ac:dyDescent="0.2">
      <c r="C3" s="3" t="s">
        <v>0</v>
      </c>
      <c r="D3" s="2" t="s">
        <v>1</v>
      </c>
    </row>
    <row r="4" spans="1:13" x14ac:dyDescent="0.2">
      <c r="C4" s="3">
        <v>1.31</v>
      </c>
      <c r="D4" s="2">
        <v>0.54</v>
      </c>
      <c r="E4" s="4" t="s">
        <v>18</v>
      </c>
      <c r="F4" s="4"/>
      <c r="H4" s="3">
        <v>10000</v>
      </c>
    </row>
    <row r="5" spans="1:13" x14ac:dyDescent="0.2">
      <c r="E5" s="4" t="s">
        <v>19</v>
      </c>
      <c r="F5" s="4"/>
      <c r="H5" s="5">
        <f>2*PI()*H4</f>
        <v>62831.853071795864</v>
      </c>
    </row>
    <row r="6" spans="1:13" x14ac:dyDescent="0.2">
      <c r="A6" t="s">
        <v>6</v>
      </c>
      <c r="C6" s="3" t="s">
        <v>11</v>
      </c>
      <c r="E6" s="3" t="s">
        <v>11</v>
      </c>
      <c r="G6" t="s">
        <v>6</v>
      </c>
      <c r="H6" s="3" t="s">
        <v>12</v>
      </c>
      <c r="J6" s="3" t="s">
        <v>12</v>
      </c>
      <c r="M6"/>
    </row>
    <row r="7" spans="1:13" x14ac:dyDescent="0.2">
      <c r="C7" s="3" t="s">
        <v>15</v>
      </c>
      <c r="H7" s="3" t="s">
        <v>15</v>
      </c>
      <c r="M7"/>
    </row>
    <row r="8" spans="1:13" x14ac:dyDescent="0.2">
      <c r="A8" t="s">
        <v>2</v>
      </c>
      <c r="C8" s="3" t="s">
        <v>13</v>
      </c>
      <c r="D8" s="2" t="s">
        <v>4</v>
      </c>
      <c r="E8" s="3" t="s">
        <v>16</v>
      </c>
      <c r="G8" t="s">
        <v>2</v>
      </c>
      <c r="H8" s="3" t="s">
        <v>14</v>
      </c>
      <c r="I8" s="2" t="s">
        <v>5</v>
      </c>
      <c r="J8" s="3" t="s">
        <v>16</v>
      </c>
      <c r="L8" s="2" t="s">
        <v>3</v>
      </c>
      <c r="M8"/>
    </row>
    <row r="9" spans="1:13" x14ac:dyDescent="0.2">
      <c r="A9" s="6">
        <v>0.1</v>
      </c>
      <c r="C9" s="8">
        <f t="shared" ref="C9:C40" si="0">(1/$C$4^2)*(A9/(1+A9)^2)</f>
        <v>4.8158398752504827E-2</v>
      </c>
      <c r="D9" s="2">
        <f>1/SQRT(A9*C9)</f>
        <v>14.410000000000002</v>
      </c>
      <c r="E9" s="10">
        <f>10^6*D9/$H$5</f>
        <v>229.34227299542121</v>
      </c>
      <c r="G9" s="6">
        <v>0.1</v>
      </c>
      <c r="H9" s="8">
        <f t="shared" ref="H9:H40" si="1">(1/$D$4^2)*(A9/(1+A9)^2)</f>
        <v>0.28341779183530019</v>
      </c>
      <c r="I9" s="2">
        <f t="shared" ref="I9:I40" si="2">1/SQRT(A9*H9)</f>
        <v>5.94</v>
      </c>
      <c r="J9" s="10">
        <f>10^6*I9/$H$5</f>
        <v>94.538036196585836</v>
      </c>
      <c r="L9" s="2">
        <f>A9/(1+A9)</f>
        <v>9.0909090909090912E-2</v>
      </c>
      <c r="M9"/>
    </row>
    <row r="10" spans="1:13" x14ac:dyDescent="0.2">
      <c r="A10" s="6">
        <v>0.2</v>
      </c>
      <c r="C10" s="8">
        <f t="shared" si="0"/>
        <v>8.0932864570181742E-2</v>
      </c>
      <c r="D10" s="2">
        <f t="shared" ref="D10:D58" si="3">1/SQRT(A10*C10)</f>
        <v>7.86</v>
      </c>
      <c r="E10" s="10">
        <f t="shared" ref="E10:E58" si="4">10^6*D10/$H$5</f>
        <v>125.09578527022974</v>
      </c>
      <c r="G10" s="6">
        <v>0.2</v>
      </c>
      <c r="H10" s="8">
        <f t="shared" si="1"/>
        <v>0.47629934461210183</v>
      </c>
      <c r="I10" s="2">
        <f t="shared" si="2"/>
        <v>3.2399999999999998</v>
      </c>
      <c r="J10" s="10">
        <f t="shared" ref="J10:J58" si="5">10^6*I10/$H$5</f>
        <v>51.566201561774086</v>
      </c>
      <c r="L10" s="2">
        <f t="shared" ref="L10:L58" si="6">A10/(1+A10)</f>
        <v>0.16666666666666669</v>
      </c>
      <c r="M10"/>
    </row>
    <row r="11" spans="1:13" x14ac:dyDescent="0.2">
      <c r="A11" s="6">
        <v>0.3</v>
      </c>
      <c r="C11" s="8">
        <f t="shared" si="0"/>
        <v>0.10344082098910799</v>
      </c>
      <c r="D11" s="2">
        <f t="shared" si="3"/>
        <v>5.6766666666666676</v>
      </c>
      <c r="E11" s="10">
        <f t="shared" si="4"/>
        <v>90.346956028499278</v>
      </c>
      <c r="G11" s="6">
        <v>0.3</v>
      </c>
      <c r="H11" s="8">
        <f t="shared" si="1"/>
        <v>0.60876129252197608</v>
      </c>
      <c r="I11" s="2">
        <f t="shared" si="2"/>
        <v>2.3400000000000003</v>
      </c>
      <c r="J11" s="10">
        <f t="shared" si="5"/>
        <v>37.24225668350352</v>
      </c>
      <c r="L11" s="2">
        <f t="shared" si="6"/>
        <v>0.23076923076923075</v>
      </c>
      <c r="M11"/>
    </row>
    <row r="12" spans="1:13" x14ac:dyDescent="0.2">
      <c r="A12" s="6">
        <v>0.4</v>
      </c>
      <c r="C12" s="8">
        <f t="shared" si="0"/>
        <v>0.11892176018475686</v>
      </c>
      <c r="D12" s="2">
        <f t="shared" si="3"/>
        <v>4.585</v>
      </c>
      <c r="E12" s="10">
        <f t="shared" si="4"/>
        <v>72.972541407634012</v>
      </c>
      <c r="G12" s="6">
        <v>0.4</v>
      </c>
      <c r="H12" s="8">
        <f t="shared" si="1"/>
        <v>0.69986842473614963</v>
      </c>
      <c r="I12" s="2">
        <f t="shared" si="2"/>
        <v>1.8900000000000001</v>
      </c>
      <c r="J12" s="10">
        <f t="shared" si="5"/>
        <v>30.080284244368222</v>
      </c>
      <c r="L12" s="2">
        <f t="shared" si="6"/>
        <v>0.28571428571428575</v>
      </c>
      <c r="M12"/>
    </row>
    <row r="13" spans="1:13" x14ac:dyDescent="0.2">
      <c r="A13" s="6">
        <v>0.5</v>
      </c>
      <c r="C13" s="8">
        <f t="shared" si="0"/>
        <v>0.12949258331229077</v>
      </c>
      <c r="D13" s="2">
        <f t="shared" si="3"/>
        <v>3.93</v>
      </c>
      <c r="E13" s="10">
        <f t="shared" si="4"/>
        <v>62.54789263511487</v>
      </c>
      <c r="G13" s="6">
        <v>0.5</v>
      </c>
      <c r="H13" s="8">
        <f t="shared" si="1"/>
        <v>0.76207895137936277</v>
      </c>
      <c r="I13" s="2">
        <f t="shared" si="2"/>
        <v>1.62</v>
      </c>
      <c r="J13" s="10">
        <f t="shared" si="5"/>
        <v>25.783100780887043</v>
      </c>
      <c r="L13" s="2">
        <f t="shared" si="6"/>
        <v>0.33333333333333331</v>
      </c>
      <c r="M13"/>
    </row>
    <row r="14" spans="1:13" x14ac:dyDescent="0.2">
      <c r="A14" s="6">
        <v>0.6</v>
      </c>
      <c r="C14" s="8">
        <f t="shared" si="0"/>
        <v>0.13657420896218164</v>
      </c>
      <c r="D14" s="2">
        <f t="shared" si="3"/>
        <v>3.4933333333333345</v>
      </c>
      <c r="E14" s="10">
        <f t="shared" si="4"/>
        <v>55.598126786768788</v>
      </c>
      <c r="G14" s="6">
        <v>0.6</v>
      </c>
      <c r="H14" s="8">
        <f t="shared" si="1"/>
        <v>0.80375514403292159</v>
      </c>
      <c r="I14" s="2">
        <f t="shared" si="2"/>
        <v>1.4400000000000004</v>
      </c>
      <c r="J14" s="10">
        <f t="shared" si="5"/>
        <v>22.918311805232936</v>
      </c>
      <c r="L14" s="2">
        <f t="shared" si="6"/>
        <v>0.37499999999999994</v>
      </c>
      <c r="M14"/>
    </row>
    <row r="15" spans="1:13" x14ac:dyDescent="0.2">
      <c r="A15" s="6">
        <v>0.7</v>
      </c>
      <c r="C15" s="8">
        <f t="shared" si="0"/>
        <v>0.14114243509817162</v>
      </c>
      <c r="D15" s="2">
        <f t="shared" si="3"/>
        <v>3.1814285714285715</v>
      </c>
      <c r="E15" s="10">
        <f t="shared" si="4"/>
        <v>50.634008323664418</v>
      </c>
      <c r="G15" s="6">
        <v>0.7</v>
      </c>
      <c r="H15" s="8">
        <f t="shared" si="1"/>
        <v>0.83063968748961703</v>
      </c>
      <c r="I15" s="2">
        <f t="shared" si="2"/>
        <v>1.3114285714285714</v>
      </c>
      <c r="J15" s="10">
        <f t="shared" si="5"/>
        <v>20.872033965479989</v>
      </c>
      <c r="L15" s="2">
        <f t="shared" si="6"/>
        <v>0.41176470588235292</v>
      </c>
      <c r="M15"/>
    </row>
    <row r="16" spans="1:13" x14ac:dyDescent="0.2">
      <c r="A16" s="6">
        <v>0.8</v>
      </c>
      <c r="C16" s="8">
        <f t="shared" si="0"/>
        <v>0.14388064812476753</v>
      </c>
      <c r="D16" s="2">
        <f t="shared" si="3"/>
        <v>2.9475000000000002</v>
      </c>
      <c r="E16" s="10">
        <f t="shared" si="4"/>
        <v>46.910919476336154</v>
      </c>
      <c r="G16" s="6">
        <v>0.8</v>
      </c>
      <c r="H16" s="8">
        <f t="shared" si="1"/>
        <v>0.84675439042151424</v>
      </c>
      <c r="I16" s="2">
        <f t="shared" si="2"/>
        <v>1.2150000000000001</v>
      </c>
      <c r="J16" s="10">
        <f t="shared" si="5"/>
        <v>19.337325585665283</v>
      </c>
      <c r="L16" s="2">
        <f t="shared" si="6"/>
        <v>0.44444444444444448</v>
      </c>
      <c r="M16"/>
    </row>
    <row r="17" spans="1:13" x14ac:dyDescent="0.2">
      <c r="A17" s="6">
        <v>0.9</v>
      </c>
      <c r="C17" s="8">
        <f t="shared" si="0"/>
        <v>0.14527561285727913</v>
      </c>
      <c r="D17" s="2">
        <f t="shared" si="3"/>
        <v>2.7655555555555553</v>
      </c>
      <c r="E17" s="10">
        <f t="shared" si="4"/>
        <v>44.015183706191941</v>
      </c>
      <c r="G17" s="6">
        <v>0.9</v>
      </c>
      <c r="H17" s="8">
        <f t="shared" si="1"/>
        <v>0.85496392052255388</v>
      </c>
      <c r="I17" s="2">
        <f t="shared" si="2"/>
        <v>1.1400000000000001</v>
      </c>
      <c r="J17" s="10">
        <f t="shared" si="5"/>
        <v>18.143663512476071</v>
      </c>
      <c r="L17" s="2">
        <f t="shared" si="6"/>
        <v>0.47368421052631582</v>
      </c>
      <c r="M17"/>
    </row>
    <row r="18" spans="1:13" x14ac:dyDescent="0.2">
      <c r="A18" s="6">
        <v>1</v>
      </c>
      <c r="C18" s="8">
        <f t="shared" si="0"/>
        <v>0.14567915622632713</v>
      </c>
      <c r="D18" s="2">
        <f t="shared" si="3"/>
        <v>2.62</v>
      </c>
      <c r="E18" s="10">
        <f t="shared" si="4"/>
        <v>41.69859509007658</v>
      </c>
      <c r="G18" s="6">
        <v>1</v>
      </c>
      <c r="H18" s="8">
        <f t="shared" si="1"/>
        <v>0.85733882030178321</v>
      </c>
      <c r="I18" s="2">
        <f t="shared" si="2"/>
        <v>1.08</v>
      </c>
      <c r="J18" s="10">
        <f t="shared" si="5"/>
        <v>17.188733853924695</v>
      </c>
      <c r="L18" s="2">
        <f t="shared" si="6"/>
        <v>0.5</v>
      </c>
      <c r="M18"/>
    </row>
    <row r="19" spans="1:13" x14ac:dyDescent="0.2">
      <c r="A19" s="6">
        <v>1.1000000000000001</v>
      </c>
      <c r="C19" s="8">
        <f t="shared" si="0"/>
        <v>0.1453488180035917</v>
      </c>
      <c r="D19" s="2">
        <f t="shared" si="3"/>
        <v>2.500909090909091</v>
      </c>
      <c r="E19" s="10">
        <f t="shared" si="4"/>
        <v>39.803204404164006</v>
      </c>
      <c r="G19" s="6">
        <v>1.1000000000000001</v>
      </c>
      <c r="H19" s="8">
        <f t="shared" si="1"/>
        <v>0.85539474134418281</v>
      </c>
      <c r="I19" s="2">
        <f t="shared" si="2"/>
        <v>1.030909090909091</v>
      </c>
      <c r="J19" s="10">
        <f t="shared" si="5"/>
        <v>16.407427769655392</v>
      </c>
      <c r="L19" s="2">
        <f t="shared" si="6"/>
        <v>0.52380952380952384</v>
      </c>
      <c r="M19"/>
    </row>
    <row r="20" spans="1:13" x14ac:dyDescent="0.2">
      <c r="A20" s="6">
        <v>1.2</v>
      </c>
      <c r="C20" s="8">
        <f t="shared" si="0"/>
        <v>0.14447519625751448</v>
      </c>
      <c r="D20" s="2">
        <f t="shared" si="3"/>
        <v>2.4016666666666673</v>
      </c>
      <c r="E20" s="10">
        <f t="shared" si="4"/>
        <v>38.223712165903542</v>
      </c>
      <c r="G20" s="6">
        <v>1.2</v>
      </c>
      <c r="H20" s="8">
        <f t="shared" si="1"/>
        <v>0.85025337550590052</v>
      </c>
      <c r="I20" s="2">
        <f t="shared" si="2"/>
        <v>0.9900000000000001</v>
      </c>
      <c r="J20" s="10">
        <f t="shared" si="5"/>
        <v>15.75633936609764</v>
      </c>
      <c r="L20" s="2">
        <f t="shared" si="6"/>
        <v>0.54545454545454541</v>
      </c>
      <c r="M20"/>
    </row>
    <row r="21" spans="1:13" x14ac:dyDescent="0.2">
      <c r="A21" s="7">
        <v>1.3</v>
      </c>
      <c r="B21" s="1"/>
      <c r="C21" s="9">
        <f t="shared" si="0"/>
        <v>0.14320068286897944</v>
      </c>
      <c r="D21" s="2">
        <f t="shared" si="3"/>
        <v>2.3176923076923073</v>
      </c>
      <c r="E21" s="10">
        <f t="shared" si="4"/>
        <v>36.887218733529274</v>
      </c>
      <c r="G21" s="7">
        <v>1.3</v>
      </c>
      <c r="H21" s="9">
        <f t="shared" si="1"/>
        <v>0.84275271560855836</v>
      </c>
      <c r="I21" s="2">
        <f t="shared" si="2"/>
        <v>0.95538461538461539</v>
      </c>
      <c r="J21" s="10">
        <f t="shared" si="5"/>
        <v>15.205418409241078</v>
      </c>
      <c r="L21" s="2">
        <f t="shared" si="6"/>
        <v>0.56521739130434789</v>
      </c>
      <c r="M21"/>
    </row>
    <row r="22" spans="1:13" x14ac:dyDescent="0.2">
      <c r="A22" s="7">
        <v>1.4</v>
      </c>
      <c r="B22" s="1"/>
      <c r="C22" s="9">
        <f t="shared" si="0"/>
        <v>0.14163251299781804</v>
      </c>
      <c r="D22" s="2">
        <f t="shared" si="3"/>
        <v>2.245714285714286</v>
      </c>
      <c r="E22" s="10">
        <f t="shared" si="4"/>
        <v>35.741652934351357</v>
      </c>
      <c r="G22" s="7">
        <v>1.4</v>
      </c>
      <c r="H22" s="9">
        <f t="shared" si="1"/>
        <v>0.83352385307117816</v>
      </c>
      <c r="I22" s="2">
        <f t="shared" si="2"/>
        <v>0.92571428571428582</v>
      </c>
      <c r="J22" s="10">
        <f t="shared" si="5"/>
        <v>14.73320044622117</v>
      </c>
      <c r="L22" s="2">
        <f t="shared" si="6"/>
        <v>0.58333333333333337</v>
      </c>
      <c r="M22"/>
    </row>
    <row r="23" spans="1:13" x14ac:dyDescent="0.2">
      <c r="A23" s="7">
        <v>1.5</v>
      </c>
      <c r="B23" s="1"/>
      <c r="C23" s="9">
        <f t="shared" si="0"/>
        <v>0.13985198997727405</v>
      </c>
      <c r="D23" s="2">
        <f t="shared" si="3"/>
        <v>2.1833333333333336</v>
      </c>
      <c r="E23" s="10">
        <f t="shared" si="4"/>
        <v>34.748829241730483</v>
      </c>
      <c r="G23" s="7">
        <v>1.5</v>
      </c>
      <c r="H23" s="9">
        <f t="shared" si="1"/>
        <v>0.82304526748971185</v>
      </c>
      <c r="I23" s="2">
        <f t="shared" si="2"/>
        <v>0.89999999999999991</v>
      </c>
      <c r="J23" s="10">
        <f t="shared" si="5"/>
        <v>14.323944878270579</v>
      </c>
      <c r="L23" s="2">
        <f t="shared" si="6"/>
        <v>0.6</v>
      </c>
      <c r="M23"/>
    </row>
    <row r="24" spans="1:13" x14ac:dyDescent="0.2">
      <c r="A24" s="7">
        <v>1.6</v>
      </c>
      <c r="B24" s="1"/>
      <c r="C24" s="9">
        <f t="shared" si="0"/>
        <v>0.13792109465214403</v>
      </c>
      <c r="D24" s="2">
        <f t="shared" si="3"/>
        <v>2.1287499999999997</v>
      </c>
      <c r="E24" s="10">
        <f t="shared" si="4"/>
        <v>33.880108510687215</v>
      </c>
      <c r="G24" s="7">
        <v>1.6</v>
      </c>
      <c r="H24" s="9">
        <f t="shared" si="1"/>
        <v>0.811681723362635</v>
      </c>
      <c r="I24" s="2">
        <f t="shared" si="2"/>
        <v>0.87749999999999995</v>
      </c>
      <c r="J24" s="10">
        <f t="shared" si="5"/>
        <v>13.965846256313815</v>
      </c>
      <c r="L24" s="2">
        <f t="shared" si="6"/>
        <v>0.61538461538461542</v>
      </c>
      <c r="M24"/>
    </row>
    <row r="25" spans="1:13" x14ac:dyDescent="0.2">
      <c r="A25" s="7">
        <v>1.7</v>
      </c>
      <c r="B25" s="1"/>
      <c r="C25" s="9">
        <f t="shared" si="0"/>
        <v>0.13588727878450266</v>
      </c>
      <c r="D25" s="2">
        <f t="shared" si="3"/>
        <v>2.0805882352941176</v>
      </c>
      <c r="E25" s="10">
        <f t="shared" si="4"/>
        <v>33.113590218590225</v>
      </c>
      <c r="G25" s="7">
        <v>1.7</v>
      </c>
      <c r="H25" s="9">
        <f t="shared" si="1"/>
        <v>0.79971247984254124</v>
      </c>
      <c r="I25" s="2">
        <f t="shared" si="2"/>
        <v>0.85764705882352954</v>
      </c>
      <c r="J25" s="10">
        <f t="shared" si="5"/>
        <v>13.649876883999026</v>
      </c>
      <c r="L25" s="2">
        <f t="shared" si="6"/>
        <v>0.62962962962962954</v>
      </c>
      <c r="M25"/>
    </row>
    <row r="26" spans="1:13" x14ac:dyDescent="0.2">
      <c r="A26" s="7">
        <v>1.8</v>
      </c>
      <c r="B26" s="1"/>
      <c r="C26" s="9">
        <f t="shared" si="0"/>
        <v>0.13378698020785146</v>
      </c>
      <c r="D26" s="2">
        <f t="shared" si="3"/>
        <v>2.0377777777777779</v>
      </c>
      <c r="E26" s="10">
        <f t="shared" si="4"/>
        <v>32.432240625615123</v>
      </c>
      <c r="G26" s="7">
        <v>1.8</v>
      </c>
      <c r="H26" s="9">
        <f t="shared" si="1"/>
        <v>0.78735197782816835</v>
      </c>
      <c r="I26" s="2">
        <f t="shared" si="2"/>
        <v>0.84</v>
      </c>
      <c r="J26" s="10">
        <f t="shared" si="5"/>
        <v>13.369015219719209</v>
      </c>
      <c r="L26" s="2">
        <f t="shared" si="6"/>
        <v>0.6428571428571429</v>
      </c>
      <c r="M26"/>
    </row>
    <row r="27" spans="1:13" x14ac:dyDescent="0.2">
      <c r="A27" s="7">
        <v>1.9</v>
      </c>
      <c r="B27" s="1"/>
      <c r="C27" s="9">
        <f t="shared" si="0"/>
        <v>0.13164822679192462</v>
      </c>
      <c r="D27" s="2">
        <f t="shared" si="3"/>
        <v>1.9994736842105265</v>
      </c>
      <c r="E27" s="10">
        <f t="shared" si="4"/>
        <v>31.822612042426865</v>
      </c>
      <c r="G27" s="7">
        <v>1.9</v>
      </c>
      <c r="H27" s="9">
        <f t="shared" si="1"/>
        <v>0.77476516460089795</v>
      </c>
      <c r="I27" s="2">
        <f t="shared" si="2"/>
        <v>0.8242105263157895</v>
      </c>
      <c r="J27" s="10">
        <f t="shared" si="5"/>
        <v>13.117717941153058</v>
      </c>
      <c r="L27" s="2">
        <f t="shared" si="6"/>
        <v>0.65517241379310343</v>
      </c>
      <c r="M27"/>
    </row>
    <row r="28" spans="1:13" x14ac:dyDescent="0.2">
      <c r="A28" s="7">
        <v>2</v>
      </c>
      <c r="B28" s="1"/>
      <c r="C28" s="9">
        <f t="shared" si="0"/>
        <v>0.12949258331229077</v>
      </c>
      <c r="D28" s="2">
        <f t="shared" si="3"/>
        <v>1.9650000000000001</v>
      </c>
      <c r="E28" s="10">
        <f t="shared" si="4"/>
        <v>31.273946317557435</v>
      </c>
      <c r="G28" s="7">
        <v>2</v>
      </c>
      <c r="H28" s="9">
        <f t="shared" si="1"/>
        <v>0.76207895137936277</v>
      </c>
      <c r="I28" s="2">
        <f t="shared" si="2"/>
        <v>0.81</v>
      </c>
      <c r="J28" s="10">
        <f t="shared" si="5"/>
        <v>12.891550390443522</v>
      </c>
      <c r="L28" s="2">
        <f t="shared" si="6"/>
        <v>0.66666666666666663</v>
      </c>
      <c r="M28"/>
    </row>
    <row r="29" spans="1:13" x14ac:dyDescent="0.2">
      <c r="A29" s="7">
        <v>2.1</v>
      </c>
      <c r="B29" s="1"/>
      <c r="C29" s="9">
        <f t="shared" si="0"/>
        <v>0.12733661938617563</v>
      </c>
      <c r="D29" s="2">
        <f t="shared" si="3"/>
        <v>1.9338095238095236</v>
      </c>
      <c r="E29" s="10">
        <f t="shared" si="4"/>
        <v>30.777534471246994</v>
      </c>
      <c r="G29" s="7">
        <v>2.1</v>
      </c>
      <c r="H29" s="9">
        <f t="shared" si="1"/>
        <v>0.74939085229292179</v>
      </c>
      <c r="I29" s="2">
        <f t="shared" si="2"/>
        <v>0.79714285714285726</v>
      </c>
      <c r="J29" s="10">
        <f t="shared" si="5"/>
        <v>12.686922606468231</v>
      </c>
      <c r="L29" s="2">
        <f t="shared" si="6"/>
        <v>0.67741935483870974</v>
      </c>
      <c r="M29"/>
    </row>
    <row r="30" spans="1:13" x14ac:dyDescent="0.2">
      <c r="A30" s="7">
        <v>2.2000000000000002</v>
      </c>
      <c r="B30" s="1"/>
      <c r="C30" s="9">
        <f t="shared" si="0"/>
        <v>0.12519302488199985</v>
      </c>
      <c r="D30" s="2">
        <f t="shared" si="3"/>
        <v>1.9054545454545457</v>
      </c>
      <c r="E30" s="10">
        <f t="shared" si="4"/>
        <v>30.326250974601152</v>
      </c>
      <c r="G30" s="7">
        <v>2.2000000000000002</v>
      </c>
      <c r="H30" s="9">
        <f t="shared" si="1"/>
        <v>0.73677554869684481</v>
      </c>
      <c r="I30" s="2">
        <f t="shared" si="2"/>
        <v>0.78545454545454563</v>
      </c>
      <c r="J30" s="10">
        <f t="shared" si="5"/>
        <v>12.500897348308873</v>
      </c>
      <c r="L30" s="2">
        <f t="shared" si="6"/>
        <v>0.6875</v>
      </c>
      <c r="M30"/>
    </row>
    <row r="31" spans="1:13" x14ac:dyDescent="0.2">
      <c r="A31" s="7">
        <v>2.2999999999999998</v>
      </c>
      <c r="B31" s="1"/>
      <c r="C31" s="9">
        <f t="shared" si="0"/>
        <v>0.12307146347862348</v>
      </c>
      <c r="D31" s="2">
        <f t="shared" si="3"/>
        <v>1.8795652173913044</v>
      </c>
      <c r="E31" s="10">
        <f t="shared" si="4"/>
        <v>29.914209521141895</v>
      </c>
      <c r="G31" s="7">
        <v>2.2999999999999998</v>
      </c>
      <c r="H31" s="9">
        <f t="shared" si="1"/>
        <v>0.72428991246798957</v>
      </c>
      <c r="I31" s="2">
        <f t="shared" si="2"/>
        <v>0.77478260869565208</v>
      </c>
      <c r="J31" s="10">
        <f t="shared" si="5"/>
        <v>12.331048199554672</v>
      </c>
      <c r="L31" s="2">
        <f t="shared" si="6"/>
        <v>0.69696969696969691</v>
      </c>
      <c r="M31"/>
    </row>
    <row r="32" spans="1:13" x14ac:dyDescent="0.2">
      <c r="A32" s="7">
        <v>2.4</v>
      </c>
      <c r="B32" s="1"/>
      <c r="C32" s="9">
        <f t="shared" si="0"/>
        <v>0.1209792300841471</v>
      </c>
      <c r="D32" s="2">
        <f t="shared" si="3"/>
        <v>1.8558333333333334</v>
      </c>
      <c r="E32" s="10">
        <f t="shared" si="4"/>
        <v>29.536504855470913</v>
      </c>
      <c r="G32" s="7">
        <v>2.4</v>
      </c>
      <c r="H32" s="9">
        <f t="shared" si="1"/>
        <v>0.71197687499110029</v>
      </c>
      <c r="I32" s="2">
        <f t="shared" si="2"/>
        <v>0.76500000000000001</v>
      </c>
      <c r="J32" s="10">
        <f t="shared" si="5"/>
        <v>12.175353146529993</v>
      </c>
      <c r="L32" s="2">
        <f t="shared" si="6"/>
        <v>0.70588235294117652</v>
      </c>
      <c r="M32"/>
    </row>
    <row r="33" spans="1:13" x14ac:dyDescent="0.2">
      <c r="A33" s="7">
        <v>2.5</v>
      </c>
      <c r="B33" s="1"/>
      <c r="C33" s="9">
        <f t="shared" si="0"/>
        <v>0.11892176018475684</v>
      </c>
      <c r="D33" s="2">
        <f t="shared" si="3"/>
        <v>1.8340000000000001</v>
      </c>
      <c r="E33" s="10">
        <f t="shared" si="4"/>
        <v>29.189016563053606</v>
      </c>
      <c r="G33" s="7">
        <v>2.5</v>
      </c>
      <c r="H33" s="9">
        <f t="shared" si="1"/>
        <v>0.69986842473614963</v>
      </c>
      <c r="I33" s="2">
        <f t="shared" si="2"/>
        <v>0.75600000000000001</v>
      </c>
      <c r="J33" s="10">
        <f t="shared" si="5"/>
        <v>12.032113697747288</v>
      </c>
      <c r="L33" s="2">
        <f t="shared" si="6"/>
        <v>0.7142857142857143</v>
      </c>
      <c r="M33"/>
    </row>
    <row r="34" spans="1:13" x14ac:dyDescent="0.2">
      <c r="A34" s="7">
        <v>2.6</v>
      </c>
      <c r="B34" s="1"/>
      <c r="C34" s="9">
        <f t="shared" si="0"/>
        <v>0.11690302660137362</v>
      </c>
      <c r="D34" s="2">
        <f t="shared" si="3"/>
        <v>1.8138461538461541</v>
      </c>
      <c r="E34" s="10">
        <f t="shared" si="4"/>
        <v>28.868258139283792</v>
      </c>
      <c r="G34" s="7">
        <v>2.6</v>
      </c>
      <c r="H34" s="9">
        <f t="shared" si="1"/>
        <v>0.68798794221748039</v>
      </c>
      <c r="I34" s="2">
        <f t="shared" si="2"/>
        <v>0.74769230769230766</v>
      </c>
      <c r="J34" s="10">
        <f t="shared" si="5"/>
        <v>11.899892668101712</v>
      </c>
      <c r="L34" s="2">
        <f t="shared" si="6"/>
        <v>0.72222222222222221</v>
      </c>
      <c r="M34"/>
    </row>
    <row r="35" spans="1:13" x14ac:dyDescent="0.2">
      <c r="A35" s="7">
        <v>2.7</v>
      </c>
      <c r="B35" s="1"/>
      <c r="C35" s="9">
        <f t="shared" si="0"/>
        <v>0.11492585005437056</v>
      </c>
      <c r="D35" s="2">
        <f t="shared" si="3"/>
        <v>1.7951851851851852</v>
      </c>
      <c r="E35" s="10">
        <f t="shared" si="4"/>
        <v>28.571259598756175</v>
      </c>
      <c r="G35" s="7">
        <v>2.7</v>
      </c>
      <c r="H35" s="9">
        <f t="shared" si="1"/>
        <v>0.67635202770337899</v>
      </c>
      <c r="I35" s="2">
        <f t="shared" si="2"/>
        <v>0.74</v>
      </c>
      <c r="J35" s="10">
        <f t="shared" si="5"/>
        <v>11.777465788800255</v>
      </c>
      <c r="L35" s="2">
        <f t="shared" si="6"/>
        <v>0.72972972972972971</v>
      </c>
      <c r="M35"/>
    </row>
    <row r="36" spans="1:13" x14ac:dyDescent="0.2">
      <c r="A36" s="7">
        <v>2.8</v>
      </c>
      <c r="B36" s="1"/>
      <c r="C36" s="9">
        <f t="shared" si="0"/>
        <v>0.11299214333343933</v>
      </c>
      <c r="D36" s="2">
        <f t="shared" si="3"/>
        <v>1.7778571428571426</v>
      </c>
      <c r="E36" s="10">
        <f t="shared" si="4"/>
        <v>28.295475239694817</v>
      </c>
      <c r="G36" s="7">
        <v>2.8</v>
      </c>
      <c r="H36" s="9">
        <f t="shared" si="1"/>
        <v>0.66497193818420863</v>
      </c>
      <c r="I36" s="2">
        <f t="shared" si="2"/>
        <v>0.73285714285714287</v>
      </c>
      <c r="J36" s="10">
        <f t="shared" si="5"/>
        <v>11.663783686591758</v>
      </c>
      <c r="L36" s="2">
        <f t="shared" si="6"/>
        <v>0.73684210526315785</v>
      </c>
      <c r="M36"/>
    </row>
    <row r="37" spans="1:13" x14ac:dyDescent="0.2">
      <c r="A37" s="7">
        <v>2.9</v>
      </c>
      <c r="B37" s="1"/>
      <c r="C37" s="9">
        <f t="shared" si="0"/>
        <v>0.11110310402533824</v>
      </c>
      <c r="D37" s="2">
        <f t="shared" si="3"/>
        <v>1.7617241379310347</v>
      </c>
      <c r="E37" s="10">
        <f t="shared" si="4"/>
        <v>28.038710491603219</v>
      </c>
      <c r="G37" s="7">
        <v>2.9</v>
      </c>
      <c r="H37" s="9">
        <f t="shared" si="1"/>
        <v>0.65385472159767821</v>
      </c>
      <c r="I37" s="2">
        <f t="shared" si="2"/>
        <v>0.7262068965517241</v>
      </c>
      <c r="J37" s="10">
        <f t="shared" si="5"/>
        <v>11.557941729363156</v>
      </c>
      <c r="L37" s="2">
        <f t="shared" si="6"/>
        <v>0.74358974358974361</v>
      </c>
      <c r="M37"/>
    </row>
    <row r="38" spans="1:13" x14ac:dyDescent="0.2">
      <c r="A38" s="7">
        <v>3</v>
      </c>
      <c r="B38" s="1"/>
      <c r="C38" s="9">
        <f t="shared" si="0"/>
        <v>0.10925936716974535</v>
      </c>
      <c r="D38" s="2">
        <f t="shared" si="3"/>
        <v>1.7466666666666668</v>
      </c>
      <c r="E38" s="10">
        <f t="shared" si="4"/>
        <v>27.799063393384387</v>
      </c>
      <c r="G38" s="7">
        <v>3</v>
      </c>
      <c r="H38" s="9">
        <f t="shared" si="1"/>
        <v>0.64300411522633738</v>
      </c>
      <c r="I38" s="2">
        <f t="shared" si="2"/>
        <v>0.72</v>
      </c>
      <c r="J38" s="10">
        <f t="shared" si="5"/>
        <v>11.459155902616464</v>
      </c>
      <c r="L38" s="2">
        <f t="shared" si="6"/>
        <v>0.75</v>
      </c>
      <c r="M38"/>
    </row>
    <row r="39" spans="1:13" x14ac:dyDescent="0.2">
      <c r="A39" s="7">
        <v>3.1</v>
      </c>
      <c r="B39" s="1"/>
      <c r="C39" s="9">
        <f t="shared" si="0"/>
        <v>0.10746112654410807</v>
      </c>
      <c r="D39" s="2">
        <f t="shared" si="3"/>
        <v>1.7325806451612904</v>
      </c>
      <c r="E39" s="10">
        <f t="shared" si="4"/>
        <v>27.574877398276449</v>
      </c>
      <c r="G39" s="7">
        <v>3.1</v>
      </c>
      <c r="H39" s="9">
        <f t="shared" si="1"/>
        <v>0.63242125947305849</v>
      </c>
      <c r="I39" s="2">
        <f t="shared" si="2"/>
        <v>0.7141935483870967</v>
      </c>
      <c r="J39" s="10">
        <f t="shared" si="5"/>
        <v>11.366743355014718</v>
      </c>
      <c r="L39" s="2">
        <f t="shared" si="6"/>
        <v>0.75609756097560987</v>
      </c>
      <c r="M39"/>
    </row>
    <row r="40" spans="1:13" x14ac:dyDescent="0.2">
      <c r="A40" s="7">
        <v>3.2</v>
      </c>
      <c r="B40" s="1"/>
      <c r="C40" s="9">
        <f t="shared" si="0"/>
        <v>0.10570823127533942</v>
      </c>
      <c r="D40" s="2">
        <f>1/SQRT(A40*C40)</f>
        <v>1.7193750000000001</v>
      </c>
      <c r="E40" s="10">
        <f t="shared" si="4"/>
        <v>27.364703027862756</v>
      </c>
      <c r="G40" s="7">
        <v>3.2</v>
      </c>
      <c r="H40" s="9">
        <f t="shared" si="1"/>
        <v>0.62210526643213293</v>
      </c>
      <c r="I40" s="2">
        <f t="shared" si="2"/>
        <v>0.70874999999999999</v>
      </c>
      <c r="J40" s="10">
        <f t="shared" si="5"/>
        <v>11.280106591638082</v>
      </c>
      <c r="L40" s="2">
        <f t="shared" si="6"/>
        <v>0.76190476190476186</v>
      </c>
      <c r="M40"/>
    </row>
    <row r="41" spans="1:13" x14ac:dyDescent="0.2">
      <c r="A41" s="7">
        <v>3.3</v>
      </c>
      <c r="B41" s="1"/>
      <c r="C41" s="9">
        <f t="shared" ref="C41:C58" si="7">(1/$C$4^2)*(A41/(1+A41)^2)</f>
        <v>0.10400026296308913</v>
      </c>
      <c r="D41" s="2">
        <f t="shared" si="3"/>
        <v>1.706969696969697</v>
      </c>
      <c r="E41" s="10">
        <f t="shared" si="4"/>
        <v>27.167266498080195</v>
      </c>
      <c r="G41" s="7">
        <v>3.3</v>
      </c>
      <c r="H41" s="9">
        <f t="shared" ref="H41:H58" si="8">(1/$D$4^2)*(A41/(1+A41)^2)</f>
        <v>0.61205367376871489</v>
      </c>
      <c r="I41" s="2">
        <f t="shared" ref="I41:I58" si="9">1/SQRT(A41*H41)</f>
        <v>0.70363636363636362</v>
      </c>
      <c r="J41" s="10">
        <f t="shared" si="5"/>
        <v>11.198720541193364</v>
      </c>
      <c r="L41" s="2">
        <f t="shared" si="6"/>
        <v>0.76744186046511631</v>
      </c>
      <c r="M41"/>
    </row>
    <row r="42" spans="1:13" x14ac:dyDescent="0.2">
      <c r="A42" s="7">
        <v>3.4</v>
      </c>
      <c r="B42" s="1"/>
      <c r="C42" s="9">
        <f t="shared" si="7"/>
        <v>0.10233659734907276</v>
      </c>
      <c r="D42" s="2">
        <f t="shared" si="3"/>
        <v>1.6952941176470591</v>
      </c>
      <c r="E42" s="10">
        <f t="shared" si="4"/>
        <v>26.981443881814261</v>
      </c>
      <c r="G42" s="7">
        <v>3.4</v>
      </c>
      <c r="H42" s="9">
        <f t="shared" si="8"/>
        <v>0.60226280765001294</v>
      </c>
      <c r="I42" s="2">
        <f t="shared" si="9"/>
        <v>0.69882352941176484</v>
      </c>
      <c r="J42" s="10">
        <f t="shared" si="5"/>
        <v>11.122121905480688</v>
      </c>
      <c r="L42" s="2">
        <f t="shared" si="6"/>
        <v>0.7727272727272726</v>
      </c>
      <c r="M42"/>
    </row>
    <row r="43" spans="1:13" x14ac:dyDescent="0.2">
      <c r="A43" s="7">
        <v>3.5</v>
      </c>
      <c r="B43" s="1"/>
      <c r="C43" s="9">
        <f t="shared" si="7"/>
        <v>0.10071645368733727</v>
      </c>
      <c r="D43" s="2">
        <f t="shared" si="3"/>
        <v>1.6842857142857144</v>
      </c>
      <c r="E43" s="10">
        <f t="shared" si="4"/>
        <v>26.806239700763516</v>
      </c>
      <c r="G43" s="7">
        <v>3.5</v>
      </c>
      <c r="H43" s="9">
        <f t="shared" si="8"/>
        <v>0.59272807329505994</v>
      </c>
      <c r="I43" s="2">
        <f t="shared" si="9"/>
        <v>0.69428571428571439</v>
      </c>
      <c r="J43" s="10">
        <f t="shared" si="5"/>
        <v>11.049900334665878</v>
      </c>
      <c r="L43" s="2">
        <f t="shared" si="6"/>
        <v>0.77777777777777779</v>
      </c>
      <c r="M43"/>
    </row>
    <row r="44" spans="1:13" x14ac:dyDescent="0.2">
      <c r="A44" s="7">
        <v>3.6</v>
      </c>
      <c r="B44" s="1"/>
      <c r="C44" s="9">
        <f t="shared" si="7"/>
        <v>9.913893429390884E-2</v>
      </c>
      <c r="D44" s="2">
        <f t="shared" si="3"/>
        <v>1.6738888888888888</v>
      </c>
      <c r="E44" s="10">
        <f t="shared" si="4"/>
        <v>26.640769085326699</v>
      </c>
      <c r="G44" s="7">
        <v>3.6</v>
      </c>
      <c r="H44" s="9">
        <f t="shared" si="8"/>
        <v>0.58344418772900197</v>
      </c>
      <c r="I44" s="2">
        <f t="shared" si="9"/>
        <v>0.69</v>
      </c>
      <c r="J44" s="10">
        <f t="shared" si="5"/>
        <v>10.981691073340778</v>
      </c>
      <c r="L44" s="2">
        <f t="shared" si="6"/>
        <v>0.78260869565217395</v>
      </c>
      <c r="M44"/>
    </row>
    <row r="45" spans="1:13" x14ac:dyDescent="0.2">
      <c r="A45" s="6">
        <v>3.7</v>
      </c>
      <c r="C45" s="8">
        <f t="shared" si="7"/>
        <v>9.7603056231310145E-2</v>
      </c>
      <c r="D45" s="2">
        <f t="shared" si="3"/>
        <v>1.664054054054054</v>
      </c>
      <c r="E45" s="10">
        <f t="shared" si="4"/>
        <v>26.484242827481069</v>
      </c>
      <c r="G45" s="6">
        <v>3.7</v>
      </c>
      <c r="H45" s="8">
        <f t="shared" si="8"/>
        <v>0.57440536625017613</v>
      </c>
      <c r="I45" s="2">
        <f t="shared" si="9"/>
        <v>0.68594594594594605</v>
      </c>
      <c r="J45" s="10">
        <f t="shared" si="5"/>
        <v>10.917168799114336</v>
      </c>
      <c r="L45" s="2">
        <f t="shared" si="6"/>
        <v>0.78723404255319152</v>
      </c>
      <c r="M45"/>
    </row>
    <row r="46" spans="1:13" x14ac:dyDescent="0.2">
      <c r="A46" s="6">
        <v>3.8</v>
      </c>
      <c r="C46" s="8">
        <f t="shared" si="7"/>
        <v>9.6107776677090806E-2</v>
      </c>
      <c r="D46" s="2">
        <f t="shared" si="3"/>
        <v>1.6547368421052635</v>
      </c>
      <c r="E46" s="10">
        <f t="shared" si="4"/>
        <v>26.335954793732583</v>
      </c>
      <c r="G46" s="6">
        <v>3.8</v>
      </c>
      <c r="H46" s="8">
        <f t="shared" si="8"/>
        <v>0.56560547172687081</v>
      </c>
      <c r="I46" s="2">
        <f t="shared" si="9"/>
        <v>0.68210526315789477</v>
      </c>
      <c r="J46" s="10">
        <f t="shared" si="5"/>
        <v>10.856042434057702</v>
      </c>
      <c r="L46" s="2">
        <f t="shared" si="6"/>
        <v>0.79166666666666663</v>
      </c>
      <c r="M46"/>
    </row>
    <row r="47" spans="1:13" x14ac:dyDescent="0.2">
      <c r="A47" s="6">
        <v>3.9</v>
      </c>
      <c r="C47" s="8">
        <f t="shared" si="7"/>
        <v>9.4652013208275834E-2</v>
      </c>
      <c r="D47" s="2">
        <f t="shared" si="3"/>
        <v>1.6458974358974361</v>
      </c>
      <c r="E47" s="10">
        <f t="shared" si="4"/>
        <v>26.195271274535287</v>
      </c>
      <c r="G47" s="6">
        <v>3.9</v>
      </c>
      <c r="H47" s="8">
        <f t="shared" si="8"/>
        <v>0.55703813397366997</v>
      </c>
      <c r="I47" s="2">
        <f t="shared" si="9"/>
        <v>0.67846153846153856</v>
      </c>
      <c r="J47" s="10">
        <f t="shared" si="5"/>
        <v>10.798050754388594</v>
      </c>
      <c r="L47" s="2">
        <f t="shared" si="6"/>
        <v>0.79591836734693866</v>
      </c>
      <c r="M47"/>
    </row>
    <row r="48" spans="1:13" x14ac:dyDescent="0.2">
      <c r="A48" s="6">
        <v>4</v>
      </c>
      <c r="C48" s="8">
        <f t="shared" si="7"/>
        <v>9.3234659984849366E-2</v>
      </c>
      <c r="D48" s="2">
        <f t="shared" si="3"/>
        <v>1.6375</v>
      </c>
      <c r="E48" s="10">
        <f t="shared" si="4"/>
        <v>26.061621931297861</v>
      </c>
      <c r="G48" s="6">
        <v>4</v>
      </c>
      <c r="H48" s="8">
        <f t="shared" si="8"/>
        <v>0.54869684499314131</v>
      </c>
      <c r="I48" s="2">
        <f t="shared" si="9"/>
        <v>0.67500000000000004</v>
      </c>
      <c r="J48" s="10">
        <f t="shared" si="5"/>
        <v>10.742958658702936</v>
      </c>
      <c r="L48" s="2">
        <f t="shared" si="6"/>
        <v>0.8</v>
      </c>
      <c r="M48"/>
    </row>
    <row r="49" spans="1:13" x14ac:dyDescent="0.2">
      <c r="A49" s="6">
        <v>4.0999999999999996</v>
      </c>
      <c r="C49" s="8">
        <f t="shared" si="7"/>
        <v>9.1854600619445018E-2</v>
      </c>
      <c r="D49" s="2">
        <f t="shared" si="3"/>
        <v>1.6295121951219516</v>
      </c>
      <c r="E49" s="10">
        <f t="shared" si="4"/>
        <v>25.934492068218365</v>
      </c>
      <c r="G49" s="6">
        <v>4.0999999999999996</v>
      </c>
      <c r="H49" s="8">
        <f t="shared" si="8"/>
        <v>0.54057503471546497</v>
      </c>
      <c r="I49" s="2">
        <f t="shared" si="9"/>
        <v>0.67170731707317077</v>
      </c>
      <c r="J49" s="10">
        <f t="shared" si="5"/>
        <v>10.69055398231902</v>
      </c>
      <c r="L49" s="2">
        <f t="shared" si="6"/>
        <v>0.80392156862745101</v>
      </c>
      <c r="M49"/>
    </row>
    <row r="50" spans="1:13" x14ac:dyDescent="0.2">
      <c r="A50" s="6">
        <v>4.2</v>
      </c>
      <c r="C50" s="8">
        <f t="shared" si="7"/>
        <v>9.0510718365469506E-2</v>
      </c>
      <c r="D50" s="2">
        <f t="shared" si="3"/>
        <v>1.621904761904762</v>
      </c>
      <c r="E50" s="10">
        <f t="shared" si="4"/>
        <v>25.813416008142642</v>
      </c>
      <c r="G50" s="6">
        <v>4.2</v>
      </c>
      <c r="H50" s="8">
        <f t="shared" si="8"/>
        <v>0.53266613095672921</v>
      </c>
      <c r="I50" s="2">
        <f t="shared" si="9"/>
        <v>0.66857142857142859</v>
      </c>
      <c r="J50" s="10">
        <f t="shared" si="5"/>
        <v>10.640644766715289</v>
      </c>
      <c r="L50" s="2">
        <f t="shared" si="6"/>
        <v>0.80769230769230771</v>
      </c>
      <c r="M50"/>
    </row>
    <row r="51" spans="1:13" x14ac:dyDescent="0.2">
      <c r="A51" s="6">
        <v>4.3</v>
      </c>
      <c r="C51" s="8">
        <f t="shared" si="7"/>
        <v>8.9201904132888102E-2</v>
      </c>
      <c r="D51" s="2">
        <f t="shared" si="3"/>
        <v>1.6146511627906976</v>
      </c>
      <c r="E51" s="10">
        <f t="shared" si="4"/>
        <v>25.697971392721609</v>
      </c>
      <c r="G51" s="6">
        <v>4.3</v>
      </c>
      <c r="H51" s="8">
        <f t="shared" si="8"/>
        <v>0.52496360659276153</v>
      </c>
      <c r="I51" s="2">
        <f t="shared" si="9"/>
        <v>0.6655813953488372</v>
      </c>
      <c r="J51" s="10">
        <f t="shared" si="5"/>
        <v>10.593056909976848</v>
      </c>
      <c r="L51" s="2">
        <f t="shared" si="6"/>
        <v>0.81132075471698117</v>
      </c>
      <c r="M51"/>
    </row>
    <row r="52" spans="1:13" x14ac:dyDescent="0.2">
      <c r="A52" s="6">
        <v>4.4000000000000004</v>
      </c>
      <c r="C52" s="8">
        <f t="shared" si="7"/>
        <v>8.7927062742913481E-2</v>
      </c>
      <c r="D52" s="2">
        <f t="shared" si="3"/>
        <v>1.6077272727272729</v>
      </c>
      <c r="E52" s="10">
        <f t="shared" si="4"/>
        <v>25.587774259819721</v>
      </c>
      <c r="G52" s="6">
        <v>4.4000000000000004</v>
      </c>
      <c r="H52" s="8">
        <f t="shared" si="8"/>
        <v>0.51746101636870312</v>
      </c>
      <c r="I52" s="2">
        <f t="shared" si="9"/>
        <v>0.66272727272727272</v>
      </c>
      <c r="J52" s="10">
        <f t="shared" si="5"/>
        <v>10.54763213763561</v>
      </c>
      <c r="L52" s="2">
        <f t="shared" si="6"/>
        <v>0.81481481481481488</v>
      </c>
      <c r="M52"/>
    </row>
    <row r="53" spans="1:13" x14ac:dyDescent="0.2">
      <c r="A53" s="6">
        <v>4.5</v>
      </c>
      <c r="C53" s="8">
        <f t="shared" si="7"/>
        <v>8.6685117754508711E-2</v>
      </c>
      <c r="D53" s="2">
        <f t="shared" si="3"/>
        <v>1.6011111111111112</v>
      </c>
      <c r="E53" s="10">
        <f t="shared" si="4"/>
        <v>25.482474777269022</v>
      </c>
      <c r="G53" s="6">
        <v>4.5</v>
      </c>
      <c r="H53" s="8">
        <f t="shared" si="8"/>
        <v>0.51015202530354042</v>
      </c>
      <c r="I53" s="2">
        <f t="shared" si="9"/>
        <v>0.66</v>
      </c>
      <c r="J53" s="10">
        <f t="shared" si="5"/>
        <v>10.504226244065093</v>
      </c>
      <c r="L53" s="2">
        <f t="shared" si="6"/>
        <v>0.81818181818181823</v>
      </c>
      <c r="M53"/>
    </row>
    <row r="54" spans="1:13" x14ac:dyDescent="0.2">
      <c r="A54" s="6">
        <v>4.5999999999999996</v>
      </c>
      <c r="C54" s="8">
        <f t="shared" si="7"/>
        <v>8.5475015132793986E-2</v>
      </c>
      <c r="D54" s="2">
        <f t="shared" si="3"/>
        <v>1.594782608695652</v>
      </c>
      <c r="E54" s="10">
        <f t="shared" si="4"/>
        <v>25.381753533090091</v>
      </c>
      <c r="G54" s="6">
        <v>4.5999999999999996</v>
      </c>
      <c r="H54" s="8">
        <f t="shared" si="8"/>
        <v>0.50303043027910754</v>
      </c>
      <c r="I54" s="2">
        <f t="shared" si="9"/>
        <v>0.65739130434782611</v>
      </c>
      <c r="J54" s="10">
        <f t="shared" si="5"/>
        <v>10.462707563258512</v>
      </c>
      <c r="L54" s="2">
        <f t="shared" si="6"/>
        <v>0.8214285714285714</v>
      </c>
      <c r="M54"/>
    </row>
    <row r="55" spans="1:13" x14ac:dyDescent="0.2">
      <c r="A55" s="6">
        <v>4.7</v>
      </c>
      <c r="C55" s="8">
        <f t="shared" si="7"/>
        <v>8.4295725978915048E-2</v>
      </c>
      <c r="D55" s="2">
        <f t="shared" si="3"/>
        <v>1.5887234042553191</v>
      </c>
      <c r="E55" s="10">
        <f t="shared" si="4"/>
        <v>25.285318299301757</v>
      </c>
      <c r="G55" s="6">
        <v>4.7</v>
      </c>
      <c r="H55" s="8">
        <f t="shared" si="8"/>
        <v>0.49609017610567946</v>
      </c>
      <c r="I55" s="2">
        <f t="shared" si="9"/>
        <v>0.65489361702127658</v>
      </c>
      <c r="J55" s="10">
        <f t="shared" si="5"/>
        <v>10.422955634826678</v>
      </c>
      <c r="L55" s="2">
        <f t="shared" si="6"/>
        <v>0.82456140350877194</v>
      </c>
      <c r="M55"/>
    </row>
    <row r="56" spans="1:13" x14ac:dyDescent="0.2">
      <c r="A56" s="6">
        <v>4.8</v>
      </c>
      <c r="C56" s="8">
        <f t="shared" si="7"/>
        <v>8.3146248500162917E-2</v>
      </c>
      <c r="D56" s="2">
        <f t="shared" si="3"/>
        <v>1.5829166666666667</v>
      </c>
      <c r="E56" s="10">
        <f t="shared" si="4"/>
        <v>25.1929012002546</v>
      </c>
      <c r="G56" s="6">
        <v>4.8</v>
      </c>
      <c r="H56" s="8">
        <f t="shared" si="8"/>
        <v>0.4893253671163566</v>
      </c>
      <c r="I56" s="2">
        <f t="shared" si="9"/>
        <v>0.65250000000000008</v>
      </c>
      <c r="J56" s="10">
        <f t="shared" si="5"/>
        <v>10.384860036746172</v>
      </c>
      <c r="L56" s="2">
        <f t="shared" si="6"/>
        <v>0.82758620689655171</v>
      </c>
      <c r="M56"/>
    </row>
    <row r="57" spans="1:13" x14ac:dyDescent="0.2">
      <c r="A57" s="6">
        <v>4.9000000000000004</v>
      </c>
      <c r="C57" s="8">
        <f t="shared" si="7"/>
        <v>8.2025609366159491E-2</v>
      </c>
      <c r="D57" s="2">
        <f t="shared" si="3"/>
        <v>1.5773469387755101</v>
      </c>
      <c r="E57" s="10">
        <f t="shared" si="4"/>
        <v>25.104256227699164</v>
      </c>
      <c r="G57" s="6">
        <v>4.9000000000000004</v>
      </c>
      <c r="H57" s="8">
        <f t="shared" si="8"/>
        <v>0.48273027514837547</v>
      </c>
      <c r="I57" s="2">
        <f t="shared" si="9"/>
        <v>0.65020408163265309</v>
      </c>
      <c r="J57" s="10">
        <f t="shared" si="5"/>
        <v>10.348319361036298</v>
      </c>
      <c r="L57" s="2">
        <f t="shared" si="6"/>
        <v>0.83050847457627119</v>
      </c>
      <c r="M57"/>
    </row>
    <row r="58" spans="1:13" x14ac:dyDescent="0.2">
      <c r="A58" s="6">
        <v>5</v>
      </c>
      <c r="C58" s="8">
        <f t="shared" si="7"/>
        <v>8.0932864570181742E-2</v>
      </c>
      <c r="D58" s="2">
        <f t="shared" si="3"/>
        <v>1.5719999999999998</v>
      </c>
      <c r="E58" s="10">
        <f t="shared" si="4"/>
        <v>25.019157054045944</v>
      </c>
      <c r="G58" s="6">
        <v>5</v>
      </c>
      <c r="H58" s="8">
        <f t="shared" si="8"/>
        <v>0.47629934461210183</v>
      </c>
      <c r="I58" s="2">
        <f t="shared" si="9"/>
        <v>0.64800000000000002</v>
      </c>
      <c r="J58" s="10">
        <f t="shared" si="5"/>
        <v>10.313240312354818</v>
      </c>
      <c r="L58" s="2">
        <f t="shared" si="6"/>
        <v>0.83333333333333337</v>
      </c>
      <c r="M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2020-11-09T05:56:55Z</dcterms:created>
  <dcterms:modified xsi:type="dcterms:W3CDTF">2020-12-01T17:24:25Z</dcterms:modified>
</cp:coreProperties>
</file>